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96" yWindow="3540" windowWidth="21072" windowHeight="7896" tabRatio="768"/>
  </bookViews>
  <sheets>
    <sheet name="Fig1" sheetId="75" r:id="rId1"/>
    <sheet name="Tab1" sheetId="50" r:id="rId2"/>
    <sheet name="Tab2" sheetId="56" r:id="rId3"/>
    <sheet name="Fig2e3" sheetId="37" r:id="rId4"/>
    <sheet name="Tab3" sheetId="57" r:id="rId5"/>
    <sheet name="Tab4" sheetId="58" r:id="rId6"/>
    <sheet name="Tab5" sheetId="61" r:id="rId7"/>
    <sheet name="Fig4" sheetId="62" r:id="rId8"/>
    <sheet name="Tab6" sheetId="64" r:id="rId9"/>
    <sheet name="Fig5" sheetId="66" r:id="rId10"/>
    <sheet name="Tab7" sheetId="67" r:id="rId11"/>
    <sheet name="Fig6" sheetId="68" r:id="rId12"/>
    <sheet name="Fig7" sheetId="39" r:id="rId13"/>
    <sheet name="Tab8" sheetId="70" r:id="rId14"/>
    <sheet name="Tab9" sheetId="71" r:id="rId15"/>
    <sheet name="Tassi_mort_prov" sheetId="72" r:id="rId16"/>
    <sheet name="Tassi_lesiv_prov" sheetId="73" r:id="rId17"/>
  </sheets>
  <externalReferences>
    <externalReference r:id="rId18"/>
  </externalReferences>
  <definedNames>
    <definedName name="_xlnm._FilterDatabase" localSheetId="3" hidden="1">Fig2e3!$W$1:$Y$27</definedName>
    <definedName name="_xlnm._FilterDatabase" localSheetId="7" hidden="1">'Fig4'!#REF!</definedName>
    <definedName name="_xlnm._FilterDatabase" localSheetId="9" hidden="1">'Fig5'!#REF!</definedName>
    <definedName name="_xlnm._FilterDatabase" localSheetId="16" hidden="1">Tassi_lesiv_prov!$A$3:$P$139</definedName>
    <definedName name="_xlnm._FilterDatabase" localSheetId="15" hidden="1">Tassi_mort_prov!$A$1:$P$140</definedName>
    <definedName name="categoria" localSheetId="7">#REF!</definedName>
    <definedName name="categoria" localSheetId="9">#REF!</definedName>
    <definedName name="categoria" localSheetId="11">#REF!</definedName>
    <definedName name="categoria" localSheetId="13">#REF!</definedName>
    <definedName name="categoria" localSheetId="16">#REF!</definedName>
    <definedName name="categoria">#REF!</definedName>
    <definedName name="_xlnm.Print_Titles" localSheetId="16">Tassi_lesiv_prov!$1:$3</definedName>
    <definedName name="_xlnm.Print_Titles" localSheetId="15">Tassi_mort_prov!$1:$3</definedName>
  </definedNames>
  <calcPr calcId="152511"/>
</workbook>
</file>

<file path=xl/calcChain.xml><?xml version="1.0" encoding="utf-8"?>
<calcChain xmlns="http://schemas.openxmlformats.org/spreadsheetml/2006/main">
  <c r="Q139" i="73" l="1"/>
  <c r="Q138" i="73"/>
  <c r="Q137" i="73"/>
  <c r="Q136" i="73"/>
  <c r="Q135" i="73"/>
  <c r="Q134" i="73"/>
  <c r="Q133" i="73"/>
  <c r="Q132" i="73"/>
  <c r="Q131" i="73"/>
  <c r="Q130" i="73"/>
  <c r="Q129" i="73"/>
  <c r="Q128" i="73"/>
  <c r="Q127" i="73"/>
  <c r="Q126" i="73"/>
  <c r="Q125" i="73"/>
  <c r="Q124" i="73"/>
  <c r="Q123" i="73"/>
  <c r="Q122" i="73"/>
  <c r="Q121" i="73"/>
  <c r="Q120" i="73"/>
  <c r="Q119" i="73"/>
  <c r="Q118" i="73"/>
  <c r="Q117" i="73"/>
  <c r="Q116" i="73"/>
  <c r="Q115" i="73"/>
  <c r="Q114" i="73"/>
  <c r="Q113" i="73"/>
  <c r="Q112" i="73"/>
  <c r="Q111" i="73"/>
  <c r="Q110" i="73"/>
  <c r="Q109" i="73"/>
  <c r="Q108" i="73"/>
  <c r="Q107" i="73"/>
  <c r="Q106" i="73"/>
  <c r="Q105" i="73"/>
  <c r="Q104" i="73"/>
  <c r="Q103" i="73"/>
  <c r="Q102" i="73"/>
  <c r="Q101" i="73"/>
  <c r="Q100" i="73"/>
  <c r="Q99" i="73"/>
  <c r="Q98" i="73"/>
  <c r="Q97" i="73"/>
  <c r="Q96" i="73"/>
  <c r="Q95" i="73"/>
  <c r="Q94" i="73"/>
  <c r="Q93" i="73"/>
  <c r="Q92" i="73"/>
  <c r="Q91" i="73"/>
  <c r="Q90" i="73"/>
  <c r="Q89" i="73"/>
  <c r="Q88" i="73"/>
  <c r="Q87" i="73"/>
  <c r="Q86" i="73"/>
  <c r="Q85" i="73"/>
  <c r="Q84" i="73"/>
  <c r="Q83" i="73"/>
  <c r="Q82" i="73"/>
  <c r="Q81" i="73"/>
  <c r="Q80" i="73"/>
  <c r="Q79" i="73"/>
  <c r="Q78" i="73"/>
  <c r="Q77" i="73"/>
  <c r="Q76" i="73"/>
  <c r="Q75" i="73"/>
  <c r="Q74" i="73"/>
  <c r="Q73" i="73"/>
  <c r="Q72" i="73"/>
  <c r="Q71" i="73"/>
  <c r="Q70" i="73"/>
  <c r="Q69" i="73"/>
  <c r="Q68" i="73"/>
  <c r="Q67" i="73"/>
  <c r="Q66" i="73"/>
  <c r="Q65" i="73"/>
  <c r="Q64" i="73"/>
  <c r="Q63" i="73"/>
  <c r="Q62" i="73"/>
  <c r="Q61" i="73"/>
  <c r="Q60" i="73"/>
  <c r="Q59" i="73"/>
  <c r="Q58" i="73"/>
  <c r="Q57" i="73"/>
  <c r="Q56" i="73"/>
  <c r="Q55" i="73"/>
  <c r="Q54" i="73"/>
  <c r="Q53" i="73"/>
  <c r="Q52" i="73"/>
  <c r="Q51" i="73"/>
  <c r="Q50" i="73"/>
  <c r="Q49" i="73"/>
  <c r="Q48" i="73"/>
  <c r="Q47" i="73"/>
  <c r="Q46" i="73"/>
  <c r="Q45" i="73"/>
  <c r="Q44" i="73"/>
  <c r="Q43" i="73"/>
  <c r="Q42" i="73"/>
  <c r="Q41" i="73"/>
  <c r="Q40" i="73"/>
  <c r="Q39" i="73"/>
  <c r="Q38" i="73"/>
  <c r="Q37" i="73"/>
  <c r="Q36" i="73"/>
  <c r="Q35" i="73"/>
  <c r="Q34" i="73"/>
  <c r="Q33" i="73"/>
  <c r="Q32" i="73"/>
  <c r="Q31" i="73"/>
  <c r="Q30" i="73"/>
  <c r="Q29" i="73"/>
  <c r="Q28" i="73"/>
  <c r="Q27" i="73"/>
  <c r="Q26" i="73"/>
  <c r="Q25" i="73"/>
  <c r="Q24" i="73"/>
  <c r="Q23" i="73"/>
  <c r="Q22" i="73"/>
  <c r="Q21" i="73"/>
  <c r="Q20" i="73"/>
  <c r="Q19" i="73"/>
  <c r="Q18" i="73"/>
  <c r="Q17" i="73"/>
  <c r="Q16" i="73"/>
  <c r="Q15" i="73"/>
  <c r="Q14" i="73"/>
  <c r="Q13" i="73"/>
  <c r="Q12" i="73"/>
  <c r="Q11" i="73"/>
  <c r="Q10" i="73"/>
  <c r="Q9" i="73"/>
  <c r="Q8" i="73"/>
  <c r="Q7" i="73"/>
  <c r="Q6" i="73"/>
  <c r="Q5" i="73"/>
  <c r="Q4" i="73"/>
  <c r="Q139" i="72"/>
  <c r="Q138" i="72"/>
  <c r="Q137" i="72"/>
  <c r="Q136" i="72"/>
  <c r="Q135" i="72"/>
  <c r="Q134" i="72"/>
  <c r="Q133" i="72"/>
  <c r="Q132" i="72"/>
  <c r="Q131" i="72"/>
  <c r="Q130" i="72"/>
  <c r="Q129" i="72"/>
  <c r="Q128" i="72"/>
  <c r="Q127" i="72"/>
  <c r="Q126" i="72"/>
  <c r="Q125" i="72"/>
  <c r="Q124" i="72"/>
  <c r="Q123" i="72"/>
  <c r="Q122" i="72"/>
  <c r="Q121" i="72"/>
  <c r="Q120" i="72"/>
  <c r="Q119" i="72"/>
  <c r="Q118" i="72"/>
  <c r="Q117" i="72"/>
  <c r="Q116" i="72"/>
  <c r="Q115" i="72"/>
  <c r="Q114" i="72"/>
  <c r="Q113" i="72"/>
  <c r="Q112" i="72"/>
  <c r="Q111" i="72"/>
  <c r="Q110" i="72"/>
  <c r="Q109" i="72"/>
  <c r="Q108" i="72"/>
  <c r="Q107" i="72"/>
  <c r="Q106" i="72"/>
  <c r="Q105" i="72"/>
  <c r="Q104" i="72"/>
  <c r="Q103" i="72"/>
  <c r="Q102" i="72"/>
  <c r="Q101" i="72"/>
  <c r="Q100" i="72"/>
  <c r="Q99" i="72"/>
  <c r="Q98" i="72"/>
  <c r="Q97" i="72"/>
  <c r="Q96" i="72"/>
  <c r="Q95" i="72"/>
  <c r="Q94" i="72"/>
  <c r="Q93" i="72"/>
  <c r="Q92" i="72"/>
  <c r="Q91" i="72"/>
  <c r="Q90" i="72"/>
  <c r="Q89" i="72"/>
  <c r="Q88" i="72"/>
  <c r="Q87" i="72"/>
  <c r="Q86" i="72"/>
  <c r="Q85" i="72"/>
  <c r="Q84" i="72"/>
  <c r="Q83" i="72"/>
  <c r="Q82" i="72"/>
  <c r="Q81" i="72"/>
  <c r="Q80" i="72"/>
  <c r="Q79" i="72"/>
  <c r="Q78" i="72"/>
  <c r="Q77" i="72"/>
  <c r="Q76" i="72"/>
  <c r="Q75" i="72"/>
  <c r="Q74" i="72"/>
  <c r="Q73" i="72"/>
  <c r="Q72" i="72"/>
  <c r="Q71" i="72"/>
  <c r="Q70" i="72"/>
  <c r="Q69" i="72"/>
  <c r="Q68" i="72"/>
  <c r="Q67" i="72"/>
  <c r="Q66" i="72"/>
  <c r="Q65" i="72"/>
  <c r="Q64" i="72"/>
  <c r="Q63" i="72"/>
  <c r="Q62" i="72"/>
  <c r="Q61" i="72"/>
  <c r="Q60" i="72"/>
  <c r="Q59" i="72"/>
  <c r="Q58" i="72"/>
  <c r="Q57" i="72"/>
  <c r="Q56" i="72"/>
  <c r="Q55" i="72"/>
  <c r="Q54" i="72"/>
  <c r="Q53" i="72"/>
  <c r="Q52" i="72"/>
  <c r="Q51" i="72"/>
  <c r="Q50" i="72"/>
  <c r="Q49" i="72"/>
  <c r="Q48" i="72"/>
  <c r="Q47" i="72"/>
  <c r="Q46" i="72"/>
  <c r="Q45" i="72"/>
  <c r="Q44" i="72"/>
  <c r="Q43" i="72"/>
  <c r="Q42" i="72"/>
  <c r="Q41" i="72"/>
  <c r="Q40" i="72"/>
  <c r="Q39" i="72"/>
  <c r="Q38" i="72"/>
  <c r="Q37" i="72"/>
  <c r="Q36" i="72"/>
  <c r="Q35" i="72"/>
  <c r="Q34" i="72"/>
  <c r="Q33" i="72"/>
  <c r="Q32" i="72"/>
  <c r="Q31" i="72"/>
  <c r="Q30" i="72"/>
  <c r="Q29" i="72"/>
  <c r="Q28" i="72"/>
  <c r="Q27" i="72"/>
  <c r="Q26" i="72"/>
  <c r="Q25" i="72"/>
  <c r="Q24" i="72"/>
  <c r="Q23" i="72"/>
  <c r="Q22" i="72"/>
  <c r="Q21" i="72"/>
  <c r="Q20" i="72"/>
  <c r="Q19" i="72"/>
  <c r="Q18" i="72"/>
  <c r="Q17" i="72"/>
  <c r="Q16" i="72"/>
  <c r="Q15" i="72"/>
  <c r="Q14" i="72"/>
  <c r="Q13" i="72"/>
  <c r="Q12" i="72"/>
  <c r="Q11" i="72"/>
  <c r="Q10" i="72"/>
  <c r="Q9" i="72"/>
  <c r="Q8" i="72"/>
  <c r="Q7" i="72"/>
  <c r="Q6" i="72"/>
  <c r="Q5" i="72"/>
  <c r="Q4" i="72"/>
  <c r="F4" i="62" l="1"/>
  <c r="F5" i="62"/>
  <c r="F6" i="62"/>
  <c r="F7" i="62"/>
  <c r="F8" i="62"/>
  <c r="F9" i="62"/>
  <c r="F10" i="62"/>
  <c r="F11" i="62"/>
  <c r="F12" i="62"/>
  <c r="F13" i="62"/>
  <c r="F14" i="62"/>
  <c r="F15" i="62"/>
  <c r="F16" i="62"/>
  <c r="F17" i="62"/>
  <c r="F18" i="62"/>
  <c r="F19" i="62"/>
  <c r="F20" i="62"/>
  <c r="F21" i="62"/>
  <c r="F22" i="62"/>
  <c r="F23" i="62"/>
  <c r="F24" i="62"/>
  <c r="F25" i="62"/>
  <c r="F3" i="62"/>
  <c r="E73" i="37" l="1"/>
  <c r="E71" i="37"/>
  <c r="E74" i="37" s="1"/>
  <c r="E72" i="37" l="1"/>
  <c r="AH27" i="37"/>
  <c r="X27" i="37"/>
  <c r="AK27" i="37" s="1"/>
  <c r="W27" i="37"/>
  <c r="AJ27" i="37" s="1"/>
  <c r="AJ26" i="37"/>
  <c r="AG26" i="37"/>
  <c r="X26" i="37"/>
  <c r="AH26" i="37" s="1"/>
  <c r="AJ25" i="37"/>
  <c r="AG25" i="37"/>
  <c r="X25" i="37"/>
  <c r="AH25" i="37" s="1"/>
  <c r="AJ24" i="37"/>
  <c r="AG24" i="37"/>
  <c r="X24" i="37"/>
  <c r="AK24" i="37" s="1"/>
  <c r="AJ23" i="37"/>
  <c r="AG23" i="37"/>
  <c r="X23" i="37"/>
  <c r="AK23" i="37" s="1"/>
  <c r="AJ22" i="37"/>
  <c r="AG22" i="37"/>
  <c r="X22" i="37"/>
  <c r="AH22" i="37" s="1"/>
  <c r="X21" i="37"/>
  <c r="AH21" i="37" s="1"/>
  <c r="W21" i="37"/>
  <c r="AJ21" i="37" s="1"/>
  <c r="E18" i="37"/>
  <c r="E17" i="37"/>
  <c r="E16" i="37"/>
  <c r="E15" i="37"/>
  <c r="E14" i="37"/>
  <c r="E13" i="37"/>
  <c r="E12" i="37"/>
  <c r="E11" i="37"/>
  <c r="AG21" i="37" l="1"/>
  <c r="AG27" i="37"/>
  <c r="AH23" i="37"/>
  <c r="AH24" i="37"/>
  <c r="W28" i="37"/>
  <c r="AG28" i="37" s="1"/>
  <c r="AK21" i="37"/>
  <c r="AK25" i="37"/>
  <c r="AK22" i="37"/>
  <c r="AK26" i="37"/>
  <c r="X28" i="37"/>
  <c r="AJ28" i="37" l="1"/>
  <c r="AH28" i="37"/>
  <c r="AK28" i="37"/>
</calcChain>
</file>

<file path=xl/sharedStrings.xml><?xml version="1.0" encoding="utf-8"?>
<sst xmlns="http://schemas.openxmlformats.org/spreadsheetml/2006/main" count="722" uniqueCount="253">
  <si>
    <t>Anno</t>
  </si>
  <si>
    <t>Incidenti</t>
  </si>
  <si>
    <t>Morti</t>
  </si>
  <si>
    <t>Feriti</t>
  </si>
  <si>
    <t>Italia</t>
  </si>
  <si>
    <t>morti</t>
  </si>
  <si>
    <t>feriti</t>
  </si>
  <si>
    <t>Strade urbane</t>
  </si>
  <si>
    <t>(valori assoluti)</t>
  </si>
  <si>
    <t>Totale</t>
  </si>
  <si>
    <t>1</t>
  </si>
  <si>
    <t>2</t>
  </si>
  <si>
    <t>3</t>
  </si>
  <si>
    <t>4</t>
  </si>
  <si>
    <t>5</t>
  </si>
  <si>
    <t>6</t>
  </si>
  <si>
    <t>7</t>
  </si>
  <si>
    <t xml:space="preserve">Totale </t>
  </si>
  <si>
    <t>Pedoni</t>
  </si>
  <si>
    <t>Biciclette</t>
  </si>
  <si>
    <t>ConteggioDiID_REC</t>
  </si>
  <si>
    <t>VE_GruppoVeicolo</t>
  </si>
  <si>
    <t>DescrizioneGruppoVeicoli</t>
  </si>
  <si>
    <t>Ciclomotori</t>
  </si>
  <si>
    <t>0</t>
  </si>
  <si>
    <t>Quadricicli</t>
  </si>
  <si>
    <t>Motocicli</t>
  </si>
  <si>
    <t>Autovetture</t>
  </si>
  <si>
    <t>Autobus</t>
  </si>
  <si>
    <t>Autocarri e Motrici</t>
  </si>
  <si>
    <t>Tram</t>
  </si>
  <si>
    <t>Altri  utenti della strada</t>
  </si>
  <si>
    <t>Autocarri</t>
  </si>
  <si>
    <t>Velocipede</t>
  </si>
  <si>
    <t>8</t>
  </si>
  <si>
    <t>Motocarri</t>
  </si>
  <si>
    <t>9</t>
  </si>
  <si>
    <t>Altri veicoli</t>
  </si>
  <si>
    <t>Indice di mortalità*</t>
  </si>
  <si>
    <t xml:space="preserve">1,03                           1,54 </t>
  </si>
  <si>
    <t>Indice di lesività*</t>
  </si>
  <si>
    <t>101,91                        101,39</t>
  </si>
  <si>
    <t>veicoli</t>
  </si>
  <si>
    <t>Occupanti di autovetture</t>
  </si>
  <si>
    <t>Utenti delle due ruote a motore</t>
  </si>
  <si>
    <t>Ciclisti</t>
  </si>
  <si>
    <t>biciclette</t>
  </si>
  <si>
    <t>autovetture</t>
  </si>
  <si>
    <t>autocarri</t>
  </si>
  <si>
    <t>Altri</t>
  </si>
  <si>
    <t>Var.% 2016/2001</t>
  </si>
  <si>
    <t>Var.% 2016/2010</t>
  </si>
  <si>
    <t>Var.% 2016/2015</t>
  </si>
  <si>
    <t>Due ruote a motore</t>
  </si>
  <si>
    <r>
      <t xml:space="preserve">figura 13. Morti in incidente stradale per tipo di utente della strada </t>
    </r>
    <r>
      <rPr>
        <sz val="9.5"/>
        <color theme="1"/>
        <rFont val="Arial Narrow"/>
        <family val="2"/>
      </rPr>
      <t>(a). Anno 2016, valori assoluti</t>
    </r>
  </si>
  <si>
    <r>
      <t>figura 14. Morti in incidente stradale per principali categorie di utente della strada.</t>
    </r>
    <r>
      <rPr>
        <b/>
        <sz val="10"/>
        <color theme="1"/>
        <rFont val="Arial Narrow"/>
        <family val="2"/>
      </rPr>
      <t xml:space="preserve"> </t>
    </r>
  </si>
  <si>
    <t xml:space="preserve">figura 15. Morti in incidente stradale per principali categorie di utente della strada. </t>
  </si>
  <si>
    <t>Torino</t>
  </si>
  <si>
    <t>Genova</t>
  </si>
  <si>
    <t>Milano</t>
  </si>
  <si>
    <t>Venezia</t>
  </si>
  <si>
    <t>Bologna</t>
  </si>
  <si>
    <t>Firenze</t>
  </si>
  <si>
    <t>Roma</t>
  </si>
  <si>
    <t>Napoli</t>
  </si>
  <si>
    <t>Bari</t>
  </si>
  <si>
    <t>Reggio di Calabria</t>
  </si>
  <si>
    <t>Palermo</t>
  </si>
  <si>
    <t>Messina</t>
  </si>
  <si>
    <t>Catania</t>
  </si>
  <si>
    <t>Cagliari</t>
  </si>
  <si>
    <r>
      <t>FIGURA 17. Incidenti stradali con lesioni a persone e vittime nei grandi comuni itliani nel complesso. Anni 2001-2016</t>
    </r>
    <r>
      <rPr>
        <sz val="10"/>
        <color rgb="FF808080"/>
        <rFont val="Arial"/>
        <family val="2"/>
      </rPr>
      <t xml:space="preserve"> </t>
    </r>
    <r>
      <rPr>
        <sz val="9.5"/>
        <color theme="1"/>
        <rFont val="Arial Narrow"/>
        <family val="2"/>
      </rPr>
      <t xml:space="preserve">Valori assoluti </t>
    </r>
  </si>
  <si>
    <t>Vittime</t>
  </si>
  <si>
    <t xml:space="preserve">Autostrade e raccordi </t>
  </si>
  <si>
    <t>Categoria della strada</t>
  </si>
  <si>
    <r>
      <t xml:space="preserve">Indice di   mortalità </t>
    </r>
    <r>
      <rPr>
        <sz val="8"/>
        <color theme="1"/>
        <rFont val="Times New Roman"/>
        <family val="1"/>
      </rPr>
      <t>(a)</t>
    </r>
  </si>
  <si>
    <t>Var.% Incidenti</t>
  </si>
  <si>
    <t>Var.%  Morti</t>
  </si>
  <si>
    <t>Var.%  Feriti</t>
  </si>
  <si>
    <t>Strade urbane (b)</t>
  </si>
  <si>
    <t>Altre strade (b)</t>
  </si>
  <si>
    <t>2016/2015</t>
  </si>
  <si>
    <t>Conducenti</t>
  </si>
  <si>
    <t>Persone trasportate</t>
  </si>
  <si>
    <t>Maschi</t>
  </si>
  <si>
    <t>Femmine</t>
  </si>
  <si>
    <t>MORTI</t>
  </si>
  <si>
    <t>FERITI</t>
  </si>
  <si>
    <t>CLASSE DI ETA’</t>
  </si>
  <si>
    <t>0 - 4</t>
  </si>
  <si>
    <t>15 -19</t>
  </si>
  <si>
    <t>20 -24</t>
  </si>
  <si>
    <t>25 -29</t>
  </si>
  <si>
    <t>30 - 34</t>
  </si>
  <si>
    <t>35 - 39</t>
  </si>
  <si>
    <t>40 - 44</t>
  </si>
  <si>
    <t>45 - 49</t>
  </si>
  <si>
    <t>50 -54</t>
  </si>
  <si>
    <t>55 -59</t>
  </si>
  <si>
    <t>60 -64</t>
  </si>
  <si>
    <t>65 -69</t>
  </si>
  <si>
    <t>70 - 74</t>
  </si>
  <si>
    <t>75 - 79</t>
  </si>
  <si>
    <t>80 - 84</t>
  </si>
  <si>
    <t>85 - 89</t>
  </si>
  <si>
    <t>90 +</t>
  </si>
  <si>
    <t>Non indicata</t>
  </si>
  <si>
    <t xml:space="preserve"> 5 -9</t>
  </si>
  <si>
    <t xml:space="preserve"> 10 -14</t>
  </si>
  <si>
    <t>Piemonte</t>
  </si>
  <si>
    <t>Valle d'Aosta</t>
  </si>
  <si>
    <t>Liguria</t>
  </si>
  <si>
    <t>Lombardia</t>
  </si>
  <si>
    <t>Trentino Alto Adige</t>
  </si>
  <si>
    <t>Bolzano/Bozen</t>
  </si>
  <si>
    <t>Trento</t>
  </si>
  <si>
    <t>Veneto</t>
  </si>
  <si>
    <t>Friuli Venezia Giulia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</si>
  <si>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</si>
  <si>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</si>
  <si>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</si>
  <si>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</si>
  <si>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</si>
  <si>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</si>
  <si>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</si>
  <si>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</si>
  <si>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</si>
  <si>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</si>
  <si>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 xml:space="preserve">Calabria </t>
  </si>
  <si>
    <t>Sicilia</t>
  </si>
  <si>
    <t>Sardegna</t>
  </si>
  <si>
    <t>Regioni </t>
  </si>
  <si>
    <t>Regioni</t>
  </si>
  <si>
    <t>Totale utenti due ruote morti nel complesso</t>
  </si>
  <si>
    <t>di cui in ambito urbano</t>
  </si>
  <si>
    <t>Valle d'Aosta/ Vallée d'Aoste</t>
  </si>
  <si>
    <t>-</t>
  </si>
  <si>
    <t>Trentino Alto Adige/ Südtirol</t>
  </si>
  <si>
    <t>Tassi</t>
  </si>
  <si>
    <t>Totale pedoni morti nel complesso</t>
  </si>
  <si>
    <t>Totale ciclisti morti nel complesso</t>
  </si>
  <si>
    <t>GRANDI COMUNI</t>
  </si>
  <si>
    <t>Verona</t>
  </si>
  <si>
    <t>Trieste</t>
  </si>
  <si>
    <t xml:space="preserve">Tasso di mortalità per incidente stradale </t>
  </si>
  <si>
    <t>Morti/Popolazione media residente * 100000</t>
  </si>
  <si>
    <t>Codice provincia</t>
  </si>
  <si>
    <t>Nord Ovest</t>
  </si>
  <si>
    <t>Vercelli</t>
  </si>
  <si>
    <t>Novara</t>
  </si>
  <si>
    <t>Cuneo</t>
  </si>
  <si>
    <t>Asti</t>
  </si>
  <si>
    <t>Alessandria</t>
  </si>
  <si>
    <t>Biella</t>
  </si>
  <si>
    <t>Verbano-Cusio-Ossola</t>
  </si>
  <si>
    <t>Aosta</t>
  </si>
  <si>
    <t>Imperia</t>
  </si>
  <si>
    <t>Savona</t>
  </si>
  <si>
    <t>La Spezia</t>
  </si>
  <si>
    <t>Varese</t>
  </si>
  <si>
    <t>Como</t>
  </si>
  <si>
    <t>Sondrio</t>
  </si>
  <si>
    <t>Bergamo</t>
  </si>
  <si>
    <t>Brescia</t>
  </si>
  <si>
    <t>Pavia</t>
  </si>
  <si>
    <t>Cremona</t>
  </si>
  <si>
    <t>Mantova</t>
  </si>
  <si>
    <t>Lecco</t>
  </si>
  <si>
    <t>Lodi</t>
  </si>
  <si>
    <t>Monza e della Brianza</t>
  </si>
  <si>
    <t>Nord Est</t>
  </si>
  <si>
    <t>Vicenza</t>
  </si>
  <si>
    <t>Belluno</t>
  </si>
  <si>
    <t>Treviso</t>
  </si>
  <si>
    <t>Padova</t>
  </si>
  <si>
    <t>Rovigo</t>
  </si>
  <si>
    <t>Udine</t>
  </si>
  <si>
    <t>Gorizia</t>
  </si>
  <si>
    <t>Pordenone</t>
  </si>
  <si>
    <t>Piacenza</t>
  </si>
  <si>
    <t>Parma</t>
  </si>
  <si>
    <t>Reggio nell'Emilia</t>
  </si>
  <si>
    <t>Modena</t>
  </si>
  <si>
    <t>Ferrara</t>
  </si>
  <si>
    <t>Ravenna</t>
  </si>
  <si>
    <t>Forlì - Cesena</t>
  </si>
  <si>
    <t>Rimini</t>
  </si>
  <si>
    <t>Centro</t>
  </si>
  <si>
    <t>Massa-Carrara</t>
  </si>
  <si>
    <t>Lucca</t>
  </si>
  <si>
    <t>Pistoia</t>
  </si>
  <si>
    <t>Livorno</t>
  </si>
  <si>
    <t>Pisa</t>
  </si>
  <si>
    <t>Arezzo</t>
  </si>
  <si>
    <t>Siena</t>
  </si>
  <si>
    <t>Grosseto</t>
  </si>
  <si>
    <t>Prato</t>
  </si>
  <si>
    <t>Perugia</t>
  </si>
  <si>
    <t>Terni</t>
  </si>
  <si>
    <t>Pesaro e Urbino</t>
  </si>
  <si>
    <t>Ancona</t>
  </si>
  <si>
    <t>Macerata</t>
  </si>
  <si>
    <t>Ascoli Piceno</t>
  </si>
  <si>
    <t>Fermo</t>
  </si>
  <si>
    <t>Viterbo</t>
  </si>
  <si>
    <t>Rieti</t>
  </si>
  <si>
    <t>Latina</t>
  </si>
  <si>
    <t>Frosinone</t>
  </si>
  <si>
    <t>Sud</t>
  </si>
  <si>
    <t>L'Aquila</t>
  </si>
  <si>
    <t>Teramo</t>
  </si>
  <si>
    <t>Pescara</t>
  </si>
  <si>
    <t>Chieti</t>
  </si>
  <si>
    <t>Campobasso</t>
  </si>
  <si>
    <t>Isernia</t>
  </si>
  <si>
    <t>Caserta</t>
  </si>
  <si>
    <t>Benevento</t>
  </si>
  <si>
    <t>Avellino</t>
  </si>
  <si>
    <t>Salerno</t>
  </si>
  <si>
    <t>Foggia</t>
  </si>
  <si>
    <t>Taranto</t>
  </si>
  <si>
    <t>Brindisi</t>
  </si>
  <si>
    <t>Lecce</t>
  </si>
  <si>
    <t>Barletta-Andria-Trani</t>
  </si>
  <si>
    <t>Potenza</t>
  </si>
  <si>
    <t>Matera</t>
  </si>
  <si>
    <t>Cosenza</t>
  </si>
  <si>
    <t>Catanzaro</t>
  </si>
  <si>
    <t>Crotone</t>
  </si>
  <si>
    <t>Vibo Valentia</t>
  </si>
  <si>
    <t>Isole</t>
  </si>
  <si>
    <t>Trapani</t>
  </si>
  <si>
    <t>Agrigento</t>
  </si>
  <si>
    <t>Caltanissetta</t>
  </si>
  <si>
    <t>Enna</t>
  </si>
  <si>
    <t>Ragusa</t>
  </si>
  <si>
    <t>Siracusa</t>
  </si>
  <si>
    <t>Sassari</t>
  </si>
  <si>
    <t>Nuoro</t>
  </si>
  <si>
    <t>Oristano</t>
  </si>
  <si>
    <t>Olbia-Tempio</t>
  </si>
  <si>
    <t>Ogliastra</t>
  </si>
  <si>
    <t>Medio Campidano</t>
  </si>
  <si>
    <t>Carbonia-Iglesias</t>
  </si>
  <si>
    <t xml:space="preserve">Tasso di lesività per incidente stradale </t>
  </si>
  <si>
    <t>Feriti/Popolazione media residente* 100000</t>
  </si>
  <si>
    <r>
      <t xml:space="preserve">Tabella 8. Incidenti stradali e vittime per categoria della strada nei grandi Comuni italiani. Anni 2016 e 2015.  </t>
    </r>
    <r>
      <rPr>
        <i/>
        <sz val="12"/>
        <color theme="1"/>
        <rFont val="Times New Roman"/>
        <family val="1"/>
      </rPr>
      <t>(Valori assoluti, tasso di mortalità stradale per 100.000 abitanti, variazione percentuale 2016/2010)</t>
    </r>
  </si>
  <si>
    <r>
      <t xml:space="preserve">Strade extraurbane </t>
    </r>
    <r>
      <rPr>
        <i/>
        <sz val="9"/>
        <color theme="1"/>
        <rFont val="Times New Roman"/>
        <family val="1"/>
      </rPr>
      <t>(a)</t>
    </r>
  </si>
  <si>
    <r>
      <t xml:space="preserve">Tasso di mortalità 2016 </t>
    </r>
    <r>
      <rPr>
        <i/>
        <sz val="9"/>
        <color theme="1"/>
        <rFont val="Times New Roman"/>
        <family val="1"/>
      </rPr>
      <t>(b)</t>
    </r>
  </si>
  <si>
    <r>
      <t xml:space="preserve">Tasso di mortalità 2015 </t>
    </r>
    <r>
      <rPr>
        <i/>
        <sz val="9"/>
        <color theme="1"/>
        <rFont val="Times New Roman"/>
        <family val="1"/>
      </rPr>
      <t>(b)</t>
    </r>
  </si>
  <si>
    <t xml:space="preserve">Var. % morti 2016/2010 </t>
  </si>
  <si>
    <r>
      <t>(a)</t>
    </r>
    <r>
      <rPr>
        <sz val="7"/>
        <color theme="1"/>
        <rFont val="Times New Roman"/>
        <family val="1"/>
      </rPr>
      <t xml:space="preserve">   </t>
    </r>
    <r>
      <rPr>
        <sz val="8"/>
        <color theme="1"/>
        <rFont val="Times New Roman"/>
        <family val="1"/>
      </rPr>
      <t xml:space="preserve">Sono incluse tra le strade extraurbane le strade Statali, Regionali e Provinciali fuori dall’abitato, Comunali extraurbane, Autostrade e raccordi. (b) Tasso per 100.000 abitanti.        </t>
    </r>
  </si>
  <si>
    <t xml:space="preserve">Fonte: Rilevazione Istat degli incidenti stradali con lesioni a persone.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</si>
</sst>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_-"/>
    <numFmt numFmtId="166" formatCode="#,##0_-"/>
    <numFmt numFmtId="167" formatCode="_-* #,##0.0_-;\-* #,##0.0_-;_-* &quot;-&quot;??_-;_-@_-"/>
    <numFmt numFmtId="168" formatCode="_-* #,##0_-;\-* #,##0_-;_-* &quot;-&quot;??_-;_-@_-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9"/>
      <name val="Arial"/>
      <family val="2"/>
    </font>
    <font>
      <sz val="10"/>
      <name val="Arial"/>
      <family val="2"/>
    </font>
    <font>
      <sz val="8"/>
      <name val="Arial Narrow"/>
      <family val="2"/>
    </font>
    <font>
      <b/>
      <sz val="9"/>
      <color theme="1"/>
      <name val="Calibri"/>
      <family val="2"/>
      <scheme val="minor"/>
    </font>
    <font>
      <sz val="8"/>
      <name val="Tahoma"/>
      <family val="2"/>
    </font>
    <font>
      <sz val="8"/>
      <name val="Verdana"/>
      <family val="2"/>
    </font>
    <font>
      <sz val="11"/>
      <color rgb="FF000000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808080"/>
      <name val="Arial Narrow"/>
      <family val="2"/>
    </font>
    <font>
      <sz val="9.5"/>
      <color theme="1"/>
      <name val="Arial Narrow"/>
      <family val="2"/>
    </font>
    <font>
      <b/>
      <sz val="9"/>
      <color indexed="9"/>
      <name val="Calibri"/>
      <family val="2"/>
    </font>
    <font>
      <i/>
      <sz val="10"/>
      <color theme="1"/>
      <name val="Arial Narrow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rgb="FF808080"/>
      <name val="Arial Narrow"/>
      <family val="2"/>
    </font>
    <font>
      <sz val="10"/>
      <color theme="1"/>
      <name val="Calibri"/>
      <family val="2"/>
      <scheme val="minor"/>
    </font>
    <font>
      <b/>
      <sz val="8"/>
      <color rgb="FFC00000"/>
      <name val="Arial"/>
      <family val="2"/>
    </font>
    <font>
      <b/>
      <sz val="10"/>
      <color theme="1"/>
      <name val="Arial Narrow"/>
      <family val="2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808080"/>
      <name val="Arial"/>
      <family val="2"/>
    </font>
    <font>
      <b/>
      <sz val="12"/>
      <color rgb="FFC00000"/>
      <name val="Arial"/>
      <family val="2"/>
    </font>
    <font>
      <sz val="10"/>
      <color rgb="FF808080"/>
      <name val="Arial"/>
      <family val="2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name val="Arial"/>
      <family val="2"/>
    </font>
    <font>
      <sz val="10"/>
      <name val="Arial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8"/>
      <color rgb="FF000000"/>
      <name val="Times New Roman"/>
      <family val="1"/>
    </font>
    <font>
      <i/>
      <sz val="11"/>
      <color theme="1"/>
      <name val="Calibri"/>
      <family val="2"/>
      <scheme val="minor"/>
    </font>
    <font>
      <i/>
      <sz val="9"/>
      <color theme="1"/>
      <name val="Times New Roman"/>
      <family val="1"/>
    </font>
    <font>
      <b/>
      <sz val="8"/>
      <color rgb="FF000000"/>
      <name val="Times New Roman"/>
      <family val="1"/>
    </font>
    <font>
      <sz val="11"/>
      <name val="Calibri"/>
      <family val="2"/>
      <scheme val="minor"/>
    </font>
    <font>
      <b/>
      <sz val="8"/>
      <name val="Arial"/>
      <family val="2"/>
    </font>
    <font>
      <i/>
      <sz val="8"/>
      <name val="Arial"/>
      <family val="2"/>
    </font>
    <font>
      <i/>
      <sz val="8"/>
      <color rgb="FF000000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7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0"/>
      </patternFill>
    </fill>
  </fills>
  <borders count="2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</borders>
  <cellStyleXfs count="28">
    <xf numFmtId="0" fontId="0" fillId="0" borderId="0"/>
    <xf numFmtId="0" fontId="1" fillId="0" borderId="0"/>
    <xf numFmtId="41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9" fontId="5" fillId="0" borderId="1">
      <alignment vertical="center" wrapText="1"/>
    </xf>
    <xf numFmtId="0" fontId="4" fillId="0" borderId="0"/>
    <xf numFmtId="0" fontId="1" fillId="0" borderId="0"/>
    <xf numFmtId="165" fontId="7" fillId="0" borderId="2">
      <alignment horizontal="right" vertical="center"/>
    </xf>
    <xf numFmtId="166" fontId="7" fillId="0" borderId="2">
      <alignment horizontal="right" vertical="center"/>
    </xf>
    <xf numFmtId="0" fontId="8" fillId="0" borderId="0"/>
    <xf numFmtId="0" fontId="16" fillId="0" borderId="0"/>
    <xf numFmtId="0" fontId="16" fillId="0" borderId="0"/>
    <xf numFmtId="43" fontId="1" fillId="0" borderId="0" applyFont="0" applyFill="0" applyBorder="0" applyAlignment="0" applyProtection="0"/>
    <xf numFmtId="0" fontId="31" fillId="0" borderId="0"/>
    <xf numFmtId="41" fontId="31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229">
    <xf numFmtId="0" fontId="0" fillId="0" borderId="0" xfId="0"/>
    <xf numFmtId="0" fontId="3" fillId="2" borderId="0" xfId="8" applyFont="1" applyFill="1" applyBorder="1" applyAlignment="1">
      <alignment horizontal="center" vertical="center"/>
    </xf>
    <xf numFmtId="0" fontId="2" fillId="0" borderId="0" xfId="8" applyFont="1" applyAlignment="1">
      <alignment horizontal="center" vertical="center"/>
    </xf>
    <xf numFmtId="1" fontId="2" fillId="0" borderId="0" xfId="8" applyNumberFormat="1" applyFont="1" applyAlignment="1">
      <alignment horizontal="center" vertical="center"/>
    </xf>
    <xf numFmtId="164" fontId="2" fillId="0" borderId="0" xfId="8" applyNumberFormat="1" applyFont="1" applyAlignment="1">
      <alignment horizontal="center" vertical="center"/>
    </xf>
    <xf numFmtId="0" fontId="9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0" fillId="0" borderId="0" xfId="0" applyFill="1"/>
    <xf numFmtId="0" fontId="10" fillId="0" borderId="0" xfId="8" applyFont="1" applyBorder="1" applyAlignment="1">
      <alignment horizontal="center" vertical="center"/>
    </xf>
    <xf numFmtId="164" fontId="0" fillId="0" borderId="0" xfId="0" applyNumberFormat="1"/>
    <xf numFmtId="0" fontId="0" fillId="3" borderId="0" xfId="0" applyFill="1"/>
    <xf numFmtId="1" fontId="14" fillId="2" borderId="0" xfId="8" applyNumberFormat="1" applyFont="1" applyFill="1" applyAlignment="1">
      <alignment horizontal="center" vertical="center"/>
    </xf>
    <xf numFmtId="3" fontId="10" fillId="0" borderId="0" xfId="8" applyNumberFormat="1" applyFont="1" applyBorder="1" applyAlignment="1">
      <alignment horizontal="center" vertical="center"/>
    </xf>
    <xf numFmtId="0" fontId="15" fillId="0" borderId="0" xfId="8" applyFont="1" applyAlignment="1">
      <alignment vertical="center"/>
    </xf>
    <xf numFmtId="3" fontId="10" fillId="0" borderId="0" xfId="8" applyNumberFormat="1" applyFont="1" applyFill="1" applyBorder="1" applyAlignment="1">
      <alignment horizontal="center" vertical="center"/>
    </xf>
    <xf numFmtId="0" fontId="0" fillId="4" borderId="0" xfId="0" applyFill="1"/>
    <xf numFmtId="2" fontId="0" fillId="0" borderId="0" xfId="0" applyNumberFormat="1"/>
    <xf numFmtId="0" fontId="0" fillId="0" borderId="0" xfId="0" applyFill="1" applyBorder="1"/>
    <xf numFmtId="1" fontId="0" fillId="0" borderId="0" xfId="0" applyNumberFormat="1"/>
    <xf numFmtId="0" fontId="19" fillId="4" borderId="0" xfId="0" applyFont="1" applyFill="1"/>
    <xf numFmtId="0" fontId="19" fillId="0" borderId="0" xfId="0" applyFont="1"/>
    <xf numFmtId="164" fontId="19" fillId="0" borderId="0" xfId="0" applyNumberFormat="1" applyFont="1"/>
    <xf numFmtId="0" fontId="12" fillId="0" borderId="0" xfId="0" applyFont="1"/>
    <xf numFmtId="0" fontId="11" fillId="0" borderId="0" xfId="0" applyFont="1" applyFill="1" applyAlignment="1">
      <alignment horizontal="left"/>
    </xf>
    <xf numFmtId="0" fontId="17" fillId="5" borderId="8" xfId="12" applyFont="1" applyFill="1" applyBorder="1" applyAlignment="1">
      <alignment horizontal="center"/>
    </xf>
    <xf numFmtId="0" fontId="17" fillId="0" borderId="9" xfId="12" applyFont="1" applyFill="1" applyBorder="1" applyAlignment="1">
      <alignment horizontal="right" wrapText="1"/>
    </xf>
    <xf numFmtId="0" fontId="17" fillId="0" borderId="9" xfId="12" applyFont="1" applyFill="1" applyBorder="1" applyAlignment="1">
      <alignment wrapText="1"/>
    </xf>
    <xf numFmtId="0" fontId="19" fillId="3" borderId="0" xfId="0" applyFont="1" applyFill="1"/>
    <xf numFmtId="0" fontId="20" fillId="0" borderId="0" xfId="0" applyFont="1" applyAlignment="1">
      <alignment horizontal="center" vertical="center" wrapText="1"/>
    </xf>
    <xf numFmtId="0" fontId="22" fillId="0" borderId="0" xfId="0" applyFont="1"/>
    <xf numFmtId="0" fontId="17" fillId="0" borderId="0" xfId="13" applyFont="1" applyFill="1" applyBorder="1" applyAlignment="1">
      <alignment wrapText="1"/>
    </xf>
    <xf numFmtId="0" fontId="19" fillId="0" borderId="0" xfId="0" applyFont="1" applyFill="1"/>
    <xf numFmtId="0" fontId="23" fillId="0" borderId="0" xfId="0" applyFont="1"/>
    <xf numFmtId="0" fontId="23" fillId="0" borderId="0" xfId="0" applyFont="1" applyAlignment="1">
      <alignment horizontal="left" wrapText="1"/>
    </xf>
    <xf numFmtId="1" fontId="19" fillId="0" borderId="0" xfId="0" applyNumberFormat="1" applyFont="1"/>
    <xf numFmtId="0" fontId="17" fillId="0" borderId="0" xfId="12" applyFont="1" applyFill="1" applyBorder="1" applyAlignment="1">
      <alignment horizontal="center"/>
    </xf>
    <xf numFmtId="0" fontId="17" fillId="0" borderId="0" xfId="12" applyFont="1" applyFill="1" applyBorder="1" applyAlignment="1">
      <alignment wrapText="1"/>
    </xf>
    <xf numFmtId="0" fontId="17" fillId="0" borderId="0" xfId="12" applyFont="1" applyFill="1" applyBorder="1" applyAlignment="1">
      <alignment horizontal="right" wrapText="1"/>
    </xf>
    <xf numFmtId="0" fontId="24" fillId="0" borderId="0" xfId="0" applyFont="1" applyAlignment="1">
      <alignment vertical="center" wrapText="1"/>
    </xf>
    <xf numFmtId="2" fontId="25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8" fillId="0" borderId="0" xfId="0" applyFont="1"/>
    <xf numFmtId="167" fontId="0" fillId="0" borderId="0" xfId="14" applyNumberFormat="1" applyFont="1"/>
    <xf numFmtId="0" fontId="27" fillId="0" borderId="7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3" fontId="28" fillId="0" borderId="0" xfId="0" applyNumberFormat="1" applyFont="1" applyAlignment="1">
      <alignment horizontal="right" vertical="center" wrapText="1"/>
    </xf>
    <xf numFmtId="0" fontId="28" fillId="0" borderId="0" xfId="0" applyFont="1" applyAlignment="1">
      <alignment vertical="center"/>
    </xf>
    <xf numFmtId="0" fontId="28" fillId="0" borderId="6" xfId="0" applyFont="1" applyBorder="1" applyAlignment="1">
      <alignment vertical="center" wrapText="1"/>
    </xf>
    <xf numFmtId="3" fontId="28" fillId="0" borderId="6" xfId="0" applyNumberFormat="1" applyFont="1" applyBorder="1" applyAlignment="1">
      <alignment horizontal="right" vertical="center" wrapText="1"/>
    </xf>
    <xf numFmtId="167" fontId="28" fillId="0" borderId="0" xfId="14" applyNumberFormat="1" applyFont="1" applyAlignment="1">
      <alignment vertical="center"/>
    </xf>
    <xf numFmtId="167" fontId="28" fillId="0" borderId="6" xfId="14" applyNumberFormat="1" applyFont="1" applyBorder="1" applyAlignment="1">
      <alignment horizontal="right" vertical="center" wrapText="1"/>
    </xf>
    <xf numFmtId="0" fontId="28" fillId="0" borderId="0" xfId="0" applyFont="1" applyAlignment="1">
      <alignment horizontal="right" vertical="center" wrapText="1"/>
    </xf>
    <xf numFmtId="0" fontId="28" fillId="0" borderId="6" xfId="0" applyFont="1" applyBorder="1" applyAlignment="1">
      <alignment vertical="center"/>
    </xf>
    <xf numFmtId="0" fontId="28" fillId="0" borderId="6" xfId="0" applyFont="1" applyBorder="1" applyAlignment="1">
      <alignment horizontal="right" vertical="center" wrapText="1"/>
    </xf>
    <xf numFmtId="164" fontId="2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2"/>
    </xf>
    <xf numFmtId="0" fontId="28" fillId="0" borderId="0" xfId="0" applyFont="1" applyAlignment="1">
      <alignment horizontal="right" vertical="center"/>
    </xf>
    <xf numFmtId="3" fontId="28" fillId="0" borderId="0" xfId="0" applyNumberFormat="1" applyFont="1" applyAlignment="1">
      <alignment horizontal="right" vertical="center"/>
    </xf>
    <xf numFmtId="0" fontId="27" fillId="0" borderId="5" xfId="0" applyFont="1" applyBorder="1" applyAlignment="1">
      <alignment horizontal="left" vertical="center" indent="2"/>
    </xf>
    <xf numFmtId="0" fontId="27" fillId="0" borderId="5" xfId="0" applyFont="1" applyBorder="1" applyAlignment="1">
      <alignment horizontal="right" vertical="center"/>
    </xf>
    <xf numFmtId="168" fontId="28" fillId="0" borderId="0" xfId="14" applyNumberFormat="1" applyFont="1" applyAlignment="1">
      <alignment horizontal="right" vertical="center"/>
    </xf>
    <xf numFmtId="168" fontId="27" fillId="0" borderId="5" xfId="14" applyNumberFormat="1" applyFont="1" applyBorder="1" applyAlignment="1">
      <alignment horizontal="right" vertical="center"/>
    </xf>
    <xf numFmtId="0" fontId="27" fillId="0" borderId="7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7" fillId="0" borderId="6" xfId="0" applyFont="1" applyBorder="1" applyAlignment="1">
      <alignment vertical="center"/>
    </xf>
    <xf numFmtId="0" fontId="27" fillId="0" borderId="5" xfId="0" applyFont="1" applyBorder="1" applyAlignment="1">
      <alignment vertical="center"/>
    </xf>
    <xf numFmtId="2" fontId="28" fillId="0" borderId="0" xfId="0" applyNumberFormat="1" applyFont="1" applyAlignment="1">
      <alignment vertical="center"/>
    </xf>
    <xf numFmtId="43" fontId="28" fillId="0" borderId="0" xfId="14" applyFont="1" applyAlignment="1">
      <alignment vertical="center"/>
    </xf>
    <xf numFmtId="43" fontId="29" fillId="0" borderId="0" xfId="14" applyFont="1" applyAlignment="1">
      <alignment vertical="center"/>
    </xf>
    <xf numFmtId="43" fontId="27" fillId="0" borderId="6" xfId="14" applyFont="1" applyBorder="1" applyAlignment="1">
      <alignment vertical="center"/>
    </xf>
    <xf numFmtId="0" fontId="32" fillId="0" borderId="6" xfId="0" applyFont="1" applyBorder="1" applyAlignment="1">
      <alignment horizontal="right" vertical="center"/>
    </xf>
    <xf numFmtId="0" fontId="32" fillId="0" borderId="5" xfId="0" applyFont="1" applyBorder="1" applyAlignment="1">
      <alignment horizontal="right" vertical="center"/>
    </xf>
    <xf numFmtId="0" fontId="32" fillId="0" borderId="16" xfId="0" applyFont="1" applyBorder="1" applyAlignment="1">
      <alignment horizontal="right" vertical="center" wrapText="1"/>
    </xf>
    <xf numFmtId="0" fontId="34" fillId="0" borderId="0" xfId="0" applyFont="1" applyAlignment="1">
      <alignment horizontal="right" vertical="center"/>
    </xf>
    <xf numFmtId="0" fontId="34" fillId="0" borderId="11" xfId="0" applyFont="1" applyBorder="1" applyAlignment="1">
      <alignment horizontal="right" vertical="center" wrapText="1"/>
    </xf>
    <xf numFmtId="0" fontId="34" fillId="0" borderId="0" xfId="0" applyFont="1" applyAlignment="1">
      <alignment horizontal="right" vertical="center" wrapText="1"/>
    </xf>
    <xf numFmtId="0" fontId="34" fillId="0" borderId="6" xfId="0" applyFont="1" applyBorder="1" applyAlignment="1">
      <alignment horizontal="right" vertical="center"/>
    </xf>
    <xf numFmtId="0" fontId="34" fillId="0" borderId="12" xfId="0" applyFont="1" applyBorder="1" applyAlignment="1">
      <alignment horizontal="right" vertical="center" wrapText="1"/>
    </xf>
    <xf numFmtId="0" fontId="34" fillId="0" borderId="6" xfId="0" applyFont="1" applyBorder="1" applyAlignment="1">
      <alignment horizontal="right" vertical="center" wrapText="1"/>
    </xf>
    <xf numFmtId="0" fontId="32" fillId="0" borderId="6" xfId="0" applyFont="1" applyBorder="1" applyAlignment="1">
      <alignment vertical="center"/>
    </xf>
    <xf numFmtId="0" fontId="37" fillId="0" borderId="6" xfId="0" applyFont="1" applyBorder="1" applyAlignment="1">
      <alignment horizontal="right" vertical="center"/>
    </xf>
    <xf numFmtId="0" fontId="37" fillId="0" borderId="12" xfId="0" applyFont="1" applyBorder="1" applyAlignment="1">
      <alignment horizontal="right" vertical="center" wrapText="1"/>
    </xf>
    <xf numFmtId="0" fontId="37" fillId="0" borderId="6" xfId="0" applyFont="1" applyBorder="1" applyAlignment="1">
      <alignment horizontal="right" vertical="center" wrapText="1"/>
    </xf>
    <xf numFmtId="168" fontId="34" fillId="0" borderId="0" xfId="14" applyNumberFormat="1" applyFont="1" applyAlignment="1">
      <alignment horizontal="right" vertical="center"/>
    </xf>
    <xf numFmtId="168" fontId="34" fillId="0" borderId="11" xfId="14" applyNumberFormat="1" applyFont="1" applyBorder="1" applyAlignment="1">
      <alignment horizontal="right" vertical="center" wrapText="1"/>
    </xf>
    <xf numFmtId="168" fontId="34" fillId="0" borderId="0" xfId="14" applyNumberFormat="1" applyFont="1" applyAlignment="1">
      <alignment horizontal="right" vertical="center" wrapText="1"/>
    </xf>
    <xf numFmtId="168" fontId="34" fillId="0" borderId="6" xfId="14" applyNumberFormat="1" applyFont="1" applyBorder="1" applyAlignment="1">
      <alignment horizontal="right" vertical="center"/>
    </xf>
    <xf numFmtId="168" fontId="34" fillId="0" borderId="12" xfId="14" applyNumberFormat="1" applyFont="1" applyBorder="1" applyAlignment="1">
      <alignment horizontal="right" vertical="center" wrapText="1"/>
    </xf>
    <xf numFmtId="168" fontId="34" fillId="0" borderId="6" xfId="14" applyNumberFormat="1" applyFont="1" applyBorder="1" applyAlignment="1">
      <alignment horizontal="right" vertical="center" wrapText="1"/>
    </xf>
    <xf numFmtId="168" fontId="37" fillId="0" borderId="6" xfId="14" applyNumberFormat="1" applyFont="1" applyBorder="1" applyAlignment="1">
      <alignment horizontal="right" vertical="center"/>
    </xf>
    <xf numFmtId="168" fontId="37" fillId="0" borderId="12" xfId="14" applyNumberFormat="1" applyFont="1" applyBorder="1" applyAlignment="1">
      <alignment horizontal="right" vertical="center" wrapText="1"/>
    </xf>
    <xf numFmtId="168" fontId="37" fillId="0" borderId="17" xfId="14" applyNumberFormat="1" applyFont="1" applyBorder="1" applyAlignment="1">
      <alignment horizontal="right" vertical="center" wrapText="1"/>
    </xf>
    <xf numFmtId="168" fontId="37" fillId="0" borderId="6" xfId="14" applyNumberFormat="1" applyFont="1" applyBorder="1" applyAlignment="1">
      <alignment horizontal="right" vertical="center" wrapText="1"/>
    </xf>
    <xf numFmtId="0" fontId="33" fillId="0" borderId="0" xfId="0" applyFont="1" applyAlignment="1">
      <alignment vertical="center" wrapText="1"/>
    </xf>
    <xf numFmtId="0" fontId="36" fillId="0" borderId="0" xfId="0" applyFont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1" fillId="0" borderId="0" xfId="17"/>
    <xf numFmtId="0" fontId="38" fillId="0" borderId="0" xfId="17" applyFont="1" applyFill="1" applyBorder="1"/>
    <xf numFmtId="0" fontId="39" fillId="0" borderId="0" xfId="3" applyFont="1"/>
    <xf numFmtId="0" fontId="30" fillId="0" borderId="0" xfId="3" applyFont="1"/>
    <xf numFmtId="0" fontId="39" fillId="0" borderId="0" xfId="3" applyFont="1" applyAlignment="1">
      <alignment horizontal="center"/>
    </xf>
    <xf numFmtId="0" fontId="1" fillId="0" borderId="0" xfId="17" applyFont="1"/>
    <xf numFmtId="0" fontId="30" fillId="0" borderId="20" xfId="3" applyFont="1" applyBorder="1"/>
    <xf numFmtId="167" fontId="30" fillId="0" borderId="0" xfId="18" applyNumberFormat="1" applyFont="1" applyBorder="1"/>
    <xf numFmtId="43" fontId="30" fillId="0" borderId="0" xfId="18" applyNumberFormat="1" applyFont="1" applyBorder="1"/>
    <xf numFmtId="43" fontId="1" fillId="0" borderId="0" xfId="17" applyNumberFormat="1"/>
    <xf numFmtId="0" fontId="35" fillId="0" borderId="0" xfId="17" applyFont="1"/>
    <xf numFmtId="0" fontId="40" fillId="0" borderId="20" xfId="3" applyFont="1" applyBorder="1"/>
    <xf numFmtId="167" fontId="40" fillId="0" borderId="0" xfId="18" applyNumberFormat="1" applyFont="1" applyBorder="1"/>
    <xf numFmtId="43" fontId="40" fillId="0" borderId="0" xfId="18" applyNumberFormat="1" applyFont="1" applyBorder="1"/>
    <xf numFmtId="0" fontId="39" fillId="0" borderId="20" xfId="3" applyFont="1" applyBorder="1"/>
    <xf numFmtId="167" fontId="39" fillId="0" borderId="0" xfId="18" applyNumberFormat="1" applyFont="1" applyBorder="1"/>
    <xf numFmtId="43" fontId="39" fillId="0" borderId="0" xfId="18" applyNumberFormat="1" applyFont="1" applyBorder="1"/>
    <xf numFmtId="0" fontId="40" fillId="0" borderId="0" xfId="3" applyFont="1" applyBorder="1"/>
    <xf numFmtId="0" fontId="30" fillId="0" borderId="0" xfId="3" applyFont="1" applyBorder="1"/>
    <xf numFmtId="0" fontId="39" fillId="0" borderId="0" xfId="3" applyFont="1" applyBorder="1"/>
    <xf numFmtId="43" fontId="1" fillId="3" borderId="0" xfId="17" applyNumberFormat="1" applyFill="1"/>
    <xf numFmtId="43" fontId="1" fillId="0" borderId="0" xfId="17" applyNumberFormat="1" applyFill="1"/>
    <xf numFmtId="0" fontId="41" fillId="0" borderId="0" xfId="0" applyFont="1" applyAlignment="1">
      <alignment horizontal="right" vertical="center"/>
    </xf>
    <xf numFmtId="3" fontId="37" fillId="0" borderId="6" xfId="0" applyNumberFormat="1" applyFont="1" applyBorder="1" applyAlignment="1">
      <alignment horizontal="right" vertical="center"/>
    </xf>
    <xf numFmtId="0" fontId="27" fillId="0" borderId="6" xfId="0" applyFont="1" applyBorder="1" applyAlignment="1">
      <alignment horizontal="right" vertical="center" wrapText="1"/>
    </xf>
    <xf numFmtId="0" fontId="27" fillId="0" borderId="6" xfId="0" applyFont="1" applyBorder="1" applyAlignment="1">
      <alignment vertical="center"/>
    </xf>
    <xf numFmtId="0" fontId="27" fillId="0" borderId="6" xfId="0" applyFont="1" applyBorder="1" applyAlignment="1">
      <alignment horizontal="right" vertical="center"/>
    </xf>
    <xf numFmtId="0" fontId="27" fillId="0" borderId="16" xfId="0" applyFont="1" applyBorder="1" applyAlignment="1">
      <alignment horizontal="right" vertical="center" wrapText="1"/>
    </xf>
    <xf numFmtId="0" fontId="29" fillId="0" borderId="0" xfId="0" applyFont="1" applyAlignment="1">
      <alignment vertical="center" wrapText="1"/>
    </xf>
    <xf numFmtId="0" fontId="28" fillId="0" borderId="0" xfId="0" applyFont="1"/>
    <xf numFmtId="168" fontId="29" fillId="0" borderId="0" xfId="14" applyNumberFormat="1" applyFont="1" applyAlignment="1">
      <alignment horizontal="right" vertical="center"/>
    </xf>
    <xf numFmtId="168" fontId="29" fillId="0" borderId="10" xfId="14" applyNumberFormat="1" applyFont="1" applyBorder="1" applyAlignment="1">
      <alignment vertical="center" wrapText="1"/>
    </xf>
    <xf numFmtId="168" fontId="28" fillId="0" borderId="0" xfId="14" applyNumberFormat="1" applyFont="1" applyAlignment="1">
      <alignment horizontal="right" vertical="center" wrapText="1"/>
    </xf>
    <xf numFmtId="168" fontId="41" fillId="0" borderId="0" xfId="14" applyNumberFormat="1" applyFont="1" applyAlignment="1">
      <alignment horizontal="right" vertical="center" wrapText="1"/>
    </xf>
    <xf numFmtId="168" fontId="29" fillId="0" borderId="0" xfId="14" applyNumberFormat="1" applyFont="1" applyAlignment="1">
      <alignment horizontal="right" vertical="center" wrapText="1"/>
    </xf>
    <xf numFmtId="168" fontId="29" fillId="0" borderId="0" xfId="14" applyNumberFormat="1" applyFont="1" applyAlignment="1">
      <alignment vertical="center"/>
    </xf>
    <xf numFmtId="168" fontId="41" fillId="0" borderId="0" xfId="14" applyNumberFormat="1" applyFont="1" applyAlignment="1">
      <alignment vertical="center" wrapText="1"/>
    </xf>
    <xf numFmtId="168" fontId="29" fillId="0" borderId="0" xfId="14" applyNumberFormat="1" applyFont="1" applyAlignment="1">
      <alignment vertical="center" wrapText="1"/>
    </xf>
    <xf numFmtId="168" fontId="28" fillId="0" borderId="6" xfId="14" applyNumberFormat="1" applyFont="1" applyBorder="1" applyAlignment="1">
      <alignment horizontal="right" vertical="center"/>
    </xf>
    <xf numFmtId="168" fontId="28" fillId="0" borderId="6" xfId="14" applyNumberFormat="1" applyFont="1" applyBorder="1" applyAlignment="1">
      <alignment horizontal="right" vertical="center" wrapText="1"/>
    </xf>
    <xf numFmtId="0" fontId="30" fillId="0" borderId="0" xfId="7" applyFont="1"/>
    <xf numFmtId="0" fontId="30" fillId="0" borderId="22" xfId="7" applyFont="1" applyBorder="1"/>
    <xf numFmtId="0" fontId="30" fillId="0" borderId="20" xfId="7" applyFont="1" applyBorder="1"/>
    <xf numFmtId="0" fontId="40" fillId="0" borderId="20" xfId="23" applyFont="1" applyFill="1" applyBorder="1"/>
    <xf numFmtId="0" fontId="39" fillId="0" borderId="24" xfId="7" applyFont="1" applyBorder="1"/>
    <xf numFmtId="0" fontId="39" fillId="0" borderId="0" xfId="7" applyFont="1"/>
    <xf numFmtId="0" fontId="39" fillId="0" borderId="14" xfId="7" applyFont="1" applyBorder="1" applyAlignment="1">
      <alignment horizontal="center"/>
    </xf>
    <xf numFmtId="0" fontId="39" fillId="0" borderId="26" xfId="7" applyFont="1" applyBorder="1" applyAlignment="1">
      <alignment horizontal="center"/>
    </xf>
    <xf numFmtId="167" fontId="30" fillId="0" borderId="0" xfId="20" applyNumberFormat="1" applyFont="1" applyBorder="1"/>
    <xf numFmtId="167" fontId="30" fillId="0" borderId="23" xfId="20" applyNumberFormat="1" applyFont="1" applyBorder="1"/>
    <xf numFmtId="167" fontId="40" fillId="0" borderId="0" xfId="20" applyNumberFormat="1" applyFont="1" applyBorder="1"/>
    <xf numFmtId="0" fontId="40" fillId="0" borderId="0" xfId="7" applyFont="1"/>
    <xf numFmtId="167" fontId="39" fillId="0" borderId="15" xfId="20" applyNumberFormat="1" applyFont="1" applyBorder="1"/>
    <xf numFmtId="167" fontId="30" fillId="0" borderId="25" xfId="20" applyNumberFormat="1" applyFont="1" applyBorder="1"/>
    <xf numFmtId="167" fontId="30" fillId="0" borderId="0" xfId="14" applyNumberFormat="1" applyFont="1"/>
    <xf numFmtId="0" fontId="4" fillId="0" borderId="0" xfId="3"/>
    <xf numFmtId="0" fontId="27" fillId="0" borderId="6" xfId="0" applyFont="1" applyBorder="1" applyAlignment="1">
      <alignment vertical="center"/>
    </xf>
    <xf numFmtId="0" fontId="27" fillId="0" borderId="5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8" fillId="0" borderId="11" xfId="0" applyFont="1" applyBorder="1" applyAlignment="1">
      <alignment horizontal="right" vertical="center"/>
    </xf>
    <xf numFmtId="3" fontId="27" fillId="0" borderId="6" xfId="0" applyNumberFormat="1" applyFont="1" applyBorder="1" applyAlignment="1">
      <alignment horizontal="right" vertical="center"/>
    </xf>
    <xf numFmtId="0" fontId="30" fillId="0" borderId="0" xfId="3" applyFont="1" applyFill="1"/>
    <xf numFmtId="0" fontId="30" fillId="0" borderId="0" xfId="1" applyFont="1" applyFill="1"/>
    <xf numFmtId="0" fontId="39" fillId="0" borderId="0" xfId="3" applyFont="1" applyFill="1"/>
    <xf numFmtId="0" fontId="39" fillId="0" borderId="0" xfId="1" applyFont="1" applyFill="1"/>
    <xf numFmtId="43" fontId="39" fillId="0" borderId="0" xfId="18" applyFont="1" applyFill="1"/>
    <xf numFmtId="43" fontId="39" fillId="0" borderId="0" xfId="18" applyNumberFormat="1" applyFont="1" applyFill="1"/>
    <xf numFmtId="43" fontId="39" fillId="0" borderId="0" xfId="3" applyNumberFormat="1" applyFont="1" applyFill="1"/>
    <xf numFmtId="43" fontId="30" fillId="0" borderId="0" xfId="18" applyFont="1" applyFill="1"/>
    <xf numFmtId="43" fontId="30" fillId="0" borderId="0" xfId="18" applyNumberFormat="1" applyFont="1" applyFill="1"/>
    <xf numFmtId="43" fontId="30" fillId="0" borderId="0" xfId="3" applyNumberFormat="1" applyFont="1" applyFill="1"/>
    <xf numFmtId="0" fontId="39" fillId="0" borderId="0" xfId="3" applyFont="1" applyFill="1" applyAlignment="1"/>
    <xf numFmtId="43" fontId="39" fillId="0" borderId="0" xfId="14" applyFont="1" applyFill="1"/>
    <xf numFmtId="43" fontId="30" fillId="0" borderId="0" xfId="14" applyFont="1" applyFill="1"/>
    <xf numFmtId="0" fontId="2" fillId="0" borderId="0" xfId="8" applyFont="1" applyFill="1" applyAlignment="1">
      <alignment horizontal="center" vertical="center" wrapText="1"/>
    </xf>
    <xf numFmtId="0" fontId="2" fillId="0" borderId="0" xfId="8" applyFont="1" applyFill="1" applyAlignment="1">
      <alignment horizontal="center" vertical="center"/>
    </xf>
    <xf numFmtId="0" fontId="6" fillId="0" borderId="0" xfId="8" applyFont="1" applyFill="1" applyAlignment="1">
      <alignment horizontal="center" vertical="center"/>
    </xf>
    <xf numFmtId="1" fontId="2" fillId="0" borderId="0" xfId="8" applyNumberFormat="1" applyFont="1" applyFill="1" applyAlignment="1">
      <alignment horizontal="center" vertical="center"/>
    </xf>
    <xf numFmtId="164" fontId="2" fillId="0" borderId="0" xfId="8" applyNumberFormat="1" applyFont="1" applyFill="1" applyAlignment="1">
      <alignment horizontal="center" vertical="center"/>
    </xf>
    <xf numFmtId="0" fontId="2" fillId="0" borderId="0" xfId="8" applyFont="1" applyFill="1" applyAlignment="1">
      <alignment horizontal="left" vertical="center"/>
    </xf>
    <xf numFmtId="0" fontId="32" fillId="0" borderId="6" xfId="0" applyFont="1" applyBorder="1" applyAlignment="1">
      <alignment vertical="center"/>
    </xf>
    <xf numFmtId="0" fontId="32" fillId="0" borderId="0" xfId="0" applyFont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3" fontId="33" fillId="0" borderId="0" xfId="0" applyNumberFormat="1" applyFont="1" applyAlignment="1">
      <alignment horizontal="right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right" vertical="center" wrapText="1"/>
    </xf>
    <xf numFmtId="0" fontId="33" fillId="0" borderId="6" xfId="0" applyFont="1" applyBorder="1" applyAlignment="1">
      <alignment vertical="center"/>
    </xf>
    <xf numFmtId="3" fontId="33" fillId="0" borderId="6" xfId="0" applyNumberFormat="1" applyFont="1" applyBorder="1" applyAlignment="1">
      <alignment horizontal="right" vertical="center" wrapText="1"/>
    </xf>
    <xf numFmtId="0" fontId="33" fillId="0" borderId="6" xfId="0" applyFont="1" applyBorder="1" applyAlignment="1">
      <alignment horizontal="right" vertical="center"/>
    </xf>
    <xf numFmtId="0" fontId="33" fillId="0" borderId="6" xfId="0" applyFont="1" applyBorder="1" applyAlignment="1">
      <alignment horizontal="right" vertical="center" wrapText="1"/>
    </xf>
    <xf numFmtId="3" fontId="32" fillId="0" borderId="6" xfId="0" applyNumberFormat="1" applyFont="1" applyBorder="1" applyAlignment="1">
      <alignment horizontal="right" vertical="center" wrapText="1"/>
    </xf>
    <xf numFmtId="0" fontId="32" fillId="0" borderId="6" xfId="0" applyFont="1" applyBorder="1" applyAlignment="1">
      <alignment horizontal="right" vertical="center" wrapText="1"/>
    </xf>
    <xf numFmtId="164" fontId="33" fillId="0" borderId="0" xfId="0" applyNumberFormat="1" applyFont="1" applyAlignment="1">
      <alignment horizontal="right" vertical="center" wrapText="1"/>
    </xf>
    <xf numFmtId="164" fontId="33" fillId="0" borderId="6" xfId="0" applyNumberFormat="1" applyFont="1" applyBorder="1" applyAlignment="1">
      <alignment horizontal="right" vertical="center" wrapText="1"/>
    </xf>
    <xf numFmtId="0" fontId="27" fillId="0" borderId="7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3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2" fillId="0" borderId="7" xfId="0" applyFont="1" applyBorder="1" applyAlignment="1">
      <alignment vertical="center"/>
    </xf>
    <xf numFmtId="0" fontId="32" fillId="0" borderId="6" xfId="0" applyFont="1" applyBorder="1" applyAlignment="1">
      <alignment vertical="center"/>
    </xf>
    <xf numFmtId="0" fontId="32" fillId="0" borderId="5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32" fillId="0" borderId="18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7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0" fontId="27" fillId="0" borderId="21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32" fillId="0" borderId="7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left" vertical="center" wrapText="1"/>
    </xf>
    <xf numFmtId="0" fontId="28" fillId="0" borderId="7" xfId="0" applyFont="1" applyBorder="1" applyAlignment="1">
      <alignment horizontal="left" vertical="center" wrapText="1"/>
    </xf>
    <xf numFmtId="0" fontId="32" fillId="0" borderId="7" xfId="0" applyFont="1" applyBorder="1" applyAlignment="1">
      <alignment vertical="center" wrapText="1"/>
    </xf>
    <xf numFmtId="0" fontId="32" fillId="0" borderId="0" xfId="0" applyFont="1" applyBorder="1" applyAlignment="1">
      <alignment vertical="center" wrapText="1"/>
    </xf>
    <xf numFmtId="0" fontId="32" fillId="0" borderId="6" xfId="0" applyFont="1" applyBorder="1" applyAlignment="1">
      <alignment vertical="center" wrapText="1"/>
    </xf>
    <xf numFmtId="0" fontId="32" fillId="0" borderId="5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39" fillId="0" borderId="0" xfId="3" applyFont="1" applyFill="1" applyAlignment="1">
      <alignment horizontal="center"/>
    </xf>
  </cellXfs>
  <cellStyles count="28">
    <cellStyle name="Comma 2" xfId="4"/>
    <cellStyle name="Migliaia" xfId="14" builtinId="3"/>
    <cellStyle name="Migliaia [0] 2" xfId="2"/>
    <cellStyle name="Migliaia [0] 2 2" xfId="19"/>
    <cellStyle name="Migliaia [0] 3" xfId="16"/>
    <cellStyle name="Migliaia 2" xfId="18"/>
    <cellStyle name="Migliaia 3" xfId="20"/>
    <cellStyle name="NewStyle" xfId="21"/>
    <cellStyle name="Normal_Cas_05Q3(met adjusted)" xfId="5"/>
    <cellStyle name="Normale" xfId="0" builtinId="0"/>
    <cellStyle name="Normale 2" xfId="1"/>
    <cellStyle name="Normale 2 2" xfId="22"/>
    <cellStyle name="Normale 2 3" xfId="23"/>
    <cellStyle name="Normale 3" xfId="3"/>
    <cellStyle name="Normale 3 2" xfId="8"/>
    <cellStyle name="Normale 3 2 2" xfId="24"/>
    <cellStyle name="Normale 3 2 3" xfId="25"/>
    <cellStyle name="Normale 3 3" xfId="11"/>
    <cellStyle name="Normale 4" xfId="7"/>
    <cellStyle name="Normale 5" xfId="15"/>
    <cellStyle name="Normale 5 2" xfId="17"/>
    <cellStyle name="Normale 6" xfId="26"/>
    <cellStyle name="Normale 7" xfId="27"/>
    <cellStyle name="Normale_figura9-10-11 _ 2016" xfId="12"/>
    <cellStyle name="Normale_Foglio6" xfId="13"/>
    <cellStyle name="T_decimale(1)" xfId="9"/>
    <cellStyle name="T_fiancata" xfId="6"/>
    <cellStyle name="T_intero" xfId="10"/>
  </cellStyles>
  <dxfs count="0"/>
  <tableStyles count="0" defaultTableStyle="TableStyleMedium2" defaultPivotStyle="PivotStyleLight16"/>
  <colors>
    <mruColors>
      <color rgb="FF0052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169053467576721E-2"/>
          <c:y val="4.6034318393200283E-2"/>
          <c:w val="0.81887497283314048"/>
          <c:h val="0.732324980708666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'Fig1'!$C$1</c:f>
              <c:strCache>
                <c:ptCount val="1"/>
                <c:pt idx="0">
                  <c:v>Vittime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0"/>
                  <c:y val="0.1228069836145921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7.096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4.114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0"/>
                  <c:y val="1.403508384166767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3.428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2.5919125460999886E-4"/>
                  <c:y val="1.4035083841667677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 rtl="0">
                    <a:defRPr lang="en-US"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'Fig1'!$A$2:$A$17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'Fig1'!$C$2:$C$17</c:f>
              <c:numCache>
                <c:formatCode>General</c:formatCode>
                <c:ptCount val="16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4725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3283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96896512"/>
        <c:axId val="97135424"/>
      </c:barChart>
      <c:lineChart>
        <c:grouping val="standard"/>
        <c:varyColors val="0"/>
        <c:ser>
          <c:idx val="0"/>
          <c:order val="0"/>
          <c:tx>
            <c:strRef>
              <c:f>'Fig1'!$B$1</c:f>
              <c:strCache>
                <c:ptCount val="1"/>
                <c:pt idx="0">
                  <c:v>Incidenti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Pt>
            <c:idx val="0"/>
            <c:marker>
              <c:symbol val="circle"/>
              <c:size val="6"/>
              <c:spPr>
                <a:solidFill>
                  <a:srgbClr val="002060"/>
                </a:solidFill>
                <a:ln>
                  <a:solidFill>
                    <a:schemeClr val="tx2">
                      <a:lumMod val="75000"/>
                    </a:schemeClr>
                  </a:solidFill>
                </a:ln>
              </c:spPr>
            </c:marker>
            <c:bubble3D val="0"/>
          </c:dPt>
          <c:dPt>
            <c:idx val="9"/>
            <c:marker>
              <c:symbol val="circle"/>
              <c:size val="6"/>
              <c:spPr>
                <a:solidFill>
                  <a:srgbClr val="002060"/>
                </a:solidFill>
                <a:ln>
                  <a:solidFill>
                    <a:schemeClr val="tx2">
                      <a:lumMod val="75000"/>
                    </a:schemeClr>
                  </a:solidFill>
                </a:ln>
              </c:spPr>
            </c:marker>
            <c:bubble3D val="0"/>
          </c:dPt>
          <c:dPt>
            <c:idx val="14"/>
            <c:marker>
              <c:symbol val="circle"/>
              <c:size val="6"/>
              <c:spPr>
                <a:solidFill>
                  <a:srgbClr val="002060"/>
                </a:solidFill>
                <a:ln>
                  <a:solidFill>
                    <a:schemeClr val="tx2">
                      <a:lumMod val="75000"/>
                    </a:schemeClr>
                  </a:solidFill>
                </a:ln>
              </c:spPr>
            </c:marker>
            <c:bubble3D val="0"/>
          </c:dPt>
          <c:dPt>
            <c:idx val="15"/>
            <c:marker>
              <c:symbol val="circle"/>
              <c:size val="6"/>
              <c:spPr>
                <a:solidFill>
                  <a:srgbClr val="002060"/>
                </a:solidFill>
                <a:ln>
                  <a:solidFill>
                    <a:schemeClr val="tx2">
                      <a:lumMod val="75000"/>
                    </a:schemeClr>
                  </a:solidFill>
                </a:ln>
              </c:spPr>
            </c:marker>
            <c:bubble3D val="0"/>
          </c:dPt>
          <c:dLbls>
            <c:dLbl>
              <c:idx val="0"/>
              <c:layout>
                <c:manualLayout>
                  <c:x val="-2.6053636702731867E-2"/>
                  <c:y val="-7.017541920833839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263.100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4444439081130833E-2"/>
                  <c:y val="-4.912279344583687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212.997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7.8858080769867889E-2"/>
                  <c:y val="-5.263156440625379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174.539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5.1156586210812011E-2"/>
                  <c:y val="-5.6140335366670707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 rtl="0">
                    <a:defRPr lang="en-US"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'Fig1'!$A$2:$A$17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'Fig1'!$B$2:$B$17</c:f>
              <c:numCache>
                <c:formatCode>General</c:formatCode>
                <c:ptCount val="16"/>
                <c:pt idx="0">
                  <c:v>263100</c:v>
                </c:pt>
                <c:pt idx="1">
                  <c:v>265402</c:v>
                </c:pt>
                <c:pt idx="2">
                  <c:v>252271</c:v>
                </c:pt>
                <c:pt idx="3">
                  <c:v>243490</c:v>
                </c:pt>
                <c:pt idx="4">
                  <c:v>240011</c:v>
                </c:pt>
                <c:pt idx="5">
                  <c:v>238124</c:v>
                </c:pt>
                <c:pt idx="6">
                  <c:v>230871</c:v>
                </c:pt>
                <c:pt idx="7">
                  <c:v>218963</c:v>
                </c:pt>
                <c:pt idx="8">
                  <c:v>215405</c:v>
                </c:pt>
                <c:pt idx="9">
                  <c:v>212997</c:v>
                </c:pt>
                <c:pt idx="10">
                  <c:v>205638</c:v>
                </c:pt>
                <c:pt idx="11">
                  <c:v>188228</c:v>
                </c:pt>
                <c:pt idx="12">
                  <c:v>181660</c:v>
                </c:pt>
                <c:pt idx="13">
                  <c:v>177031</c:v>
                </c:pt>
                <c:pt idx="14">
                  <c:v>174539</c:v>
                </c:pt>
                <c:pt idx="15">
                  <c:v>175791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'Fig1'!$D$1</c:f>
              <c:strCache>
                <c:ptCount val="1"/>
                <c:pt idx="0">
                  <c:v>Feriti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Pt>
            <c:idx val="0"/>
            <c:marker>
              <c:symbol val="triangle"/>
              <c:size val="6"/>
              <c:spPr>
                <a:solidFill>
                  <a:schemeClr val="tx2">
                    <a:lumMod val="60000"/>
                    <a:lumOff val="40000"/>
                  </a:schemeClr>
                </a:solidFill>
                <a:ln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</c:dPt>
          <c:dPt>
            <c:idx val="9"/>
            <c:marker>
              <c:symbol val="triangle"/>
              <c:size val="6"/>
              <c:spPr>
                <a:solidFill>
                  <a:schemeClr val="tx2">
                    <a:lumMod val="60000"/>
                    <a:lumOff val="40000"/>
                  </a:schemeClr>
                </a:solidFill>
                <a:ln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</c:dPt>
          <c:dPt>
            <c:idx val="14"/>
            <c:marker>
              <c:symbol val="triangle"/>
              <c:size val="7"/>
              <c:spPr>
                <a:solidFill>
                  <a:schemeClr val="tx2">
                    <a:lumMod val="60000"/>
                    <a:lumOff val="40000"/>
                  </a:schemeClr>
                </a:solidFill>
                <a:ln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</c:dPt>
          <c:dPt>
            <c:idx val="15"/>
            <c:marker>
              <c:symbol val="triangle"/>
              <c:size val="7"/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  <c:bubble3D val="0"/>
          </c:dPt>
          <c:dLbls>
            <c:dLbl>
              <c:idx val="0"/>
              <c:layout>
                <c:manualLayout>
                  <c:x val="-2.7586203567598448E-2"/>
                  <c:y val="-3.15789386437522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373.286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5977005945997414E-2"/>
                  <c:y val="-4.56140224854199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304.720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8.342690386277854E-2"/>
                  <c:y val="-6.315787728750454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246.920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5.5725527709960608E-2"/>
                  <c:y val="-4.91227934458368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'Fig1'!$A$2:$A$17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'Fig1'!$D$2:$D$17</c:f>
              <c:numCache>
                <c:formatCode>General</c:formatCode>
                <c:ptCount val="16"/>
                <c:pt idx="0">
                  <c:v>373286</c:v>
                </c:pt>
                <c:pt idx="1">
                  <c:v>378492</c:v>
                </c:pt>
                <c:pt idx="2">
                  <c:v>356475</c:v>
                </c:pt>
                <c:pt idx="3">
                  <c:v>343179</c:v>
                </c:pt>
                <c:pt idx="4">
                  <c:v>334858</c:v>
                </c:pt>
                <c:pt idx="5">
                  <c:v>332955</c:v>
                </c:pt>
                <c:pt idx="6">
                  <c:v>325850</c:v>
                </c:pt>
                <c:pt idx="7">
                  <c:v>310739</c:v>
                </c:pt>
                <c:pt idx="8">
                  <c:v>307258</c:v>
                </c:pt>
                <c:pt idx="9">
                  <c:v>304720</c:v>
                </c:pt>
                <c:pt idx="10">
                  <c:v>292019</c:v>
                </c:pt>
                <c:pt idx="11">
                  <c:v>266864</c:v>
                </c:pt>
                <c:pt idx="12">
                  <c:v>258093</c:v>
                </c:pt>
                <c:pt idx="13">
                  <c:v>251147</c:v>
                </c:pt>
                <c:pt idx="14">
                  <c:v>246920</c:v>
                </c:pt>
                <c:pt idx="15">
                  <c:v>249175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587968"/>
        <c:axId val="97134848"/>
      </c:lineChart>
      <c:catAx>
        <c:axId val="8558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97134848"/>
        <c:crosses val="autoZero"/>
        <c:auto val="1"/>
        <c:lblAlgn val="ctr"/>
        <c:lblOffset val="100"/>
        <c:noMultiLvlLbl val="0"/>
      </c:catAx>
      <c:valAx>
        <c:axId val="97134848"/>
        <c:scaling>
          <c:orientation val="minMax"/>
          <c:max val="400000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85587968"/>
        <c:crosses val="autoZero"/>
        <c:crossBetween val="between"/>
      </c:valAx>
      <c:valAx>
        <c:axId val="97135424"/>
        <c:scaling>
          <c:orientation val="minMax"/>
          <c:max val="100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crossAx val="96896512"/>
        <c:crosses val="max"/>
        <c:crossBetween val="between"/>
      </c:valAx>
      <c:catAx>
        <c:axId val="96896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7135424"/>
        <c:crosses val="autoZero"/>
        <c:auto val="1"/>
        <c:lblAlgn val="ctr"/>
        <c:lblOffset val="100"/>
        <c:noMultiLvlLbl val="0"/>
      </c:catAx>
      <c:spPr>
        <a:noFill/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>
          <a:latin typeface="+mn-lt"/>
        </a:defRPr>
      </a:pPr>
      <a:endParaRPr lang="it-IT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56117319683512E-2"/>
          <c:y val="6.9992881466666143E-2"/>
          <c:w val="0.89441615465154034"/>
          <c:h val="0.82947168162799911"/>
        </c:manualLayout>
      </c:layout>
      <c:lineChart>
        <c:grouping val="standard"/>
        <c:varyColors val="0"/>
        <c:ser>
          <c:idx val="0"/>
          <c:order val="0"/>
          <c:tx>
            <c:strRef>
              <c:f>Fig2e3!$C$20</c:f>
              <c:strCache>
                <c:ptCount val="1"/>
                <c:pt idx="0">
                  <c:v>Occupanti di autovetture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2.7231735804733464E-2"/>
                  <c:y val="-3.87018377307804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3.847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6.019563581640552E-3"/>
                  <c:y val="-4.21940788085721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Fig2e3!$A$21:$A$36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Fig2e3!$C$21:$C$36</c:f>
              <c:numCache>
                <c:formatCode>General</c:formatCode>
                <c:ptCount val="16"/>
                <c:pt idx="0">
                  <c:v>3847</c:v>
                </c:pt>
                <c:pt idx="1">
                  <c:v>3653</c:v>
                </c:pt>
                <c:pt idx="2">
                  <c:v>3376</c:v>
                </c:pt>
                <c:pt idx="3">
                  <c:v>3014</c:v>
                </c:pt>
                <c:pt idx="4">
                  <c:v>2813</c:v>
                </c:pt>
                <c:pt idx="5">
                  <c:v>2767</c:v>
                </c:pt>
                <c:pt idx="6">
                  <c:v>2309</c:v>
                </c:pt>
                <c:pt idx="7">
                  <c:v>2098</c:v>
                </c:pt>
                <c:pt idx="8">
                  <c:v>1785</c:v>
                </c:pt>
                <c:pt idx="9">
                  <c:v>1822</c:v>
                </c:pt>
                <c:pt idx="10">
                  <c:v>1661</c:v>
                </c:pt>
                <c:pt idx="11">
                  <c:v>1684</c:v>
                </c:pt>
                <c:pt idx="12">
                  <c:v>1487</c:v>
                </c:pt>
                <c:pt idx="13">
                  <c:v>1491</c:v>
                </c:pt>
                <c:pt idx="14">
                  <c:v>1468</c:v>
                </c:pt>
                <c:pt idx="15">
                  <c:v>1470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Fig2e3!$D$20</c:f>
              <c:strCache>
                <c:ptCount val="1"/>
                <c:pt idx="0">
                  <c:v>Utenti delle due ruote a motore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3.1584889987589876E-2"/>
                  <c:y val="-4.9549531975054274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1.6544275063098342E-16"/>
                  <c:y val="-4.05405261614081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Fig2e3!$A$21:$A$36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Fig2e3!$D$21:$D$36</c:f>
              <c:numCache>
                <c:formatCode>General</c:formatCode>
                <c:ptCount val="16"/>
                <c:pt idx="0">
                  <c:v>1426</c:v>
                </c:pt>
                <c:pt idx="1">
                  <c:v>1359</c:v>
                </c:pt>
                <c:pt idx="2">
                  <c:v>1555</c:v>
                </c:pt>
                <c:pt idx="3">
                  <c:v>1595</c:v>
                </c:pt>
                <c:pt idx="4">
                  <c:v>1505</c:v>
                </c:pt>
                <c:pt idx="5">
                  <c:v>1473</c:v>
                </c:pt>
                <c:pt idx="6">
                  <c:v>1540</c:v>
                </c:pt>
                <c:pt idx="7">
                  <c:v>1380</c:v>
                </c:pt>
                <c:pt idx="8">
                  <c:v>1249</c:v>
                </c:pt>
                <c:pt idx="9">
                  <c:v>1157</c:v>
                </c:pt>
                <c:pt idx="10">
                  <c:v>1088</c:v>
                </c:pt>
                <c:pt idx="11">
                  <c:v>974</c:v>
                </c:pt>
                <c:pt idx="12">
                  <c:v>853</c:v>
                </c:pt>
                <c:pt idx="13">
                  <c:v>816</c:v>
                </c:pt>
                <c:pt idx="14">
                  <c:v>878</c:v>
                </c:pt>
                <c:pt idx="15">
                  <c:v>773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Fig2e3!$E$20</c:f>
              <c:strCache>
                <c:ptCount val="1"/>
                <c:pt idx="0">
                  <c:v>Pedoni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square"/>
            <c:size val="7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dLbls>
            <c:dLbl>
              <c:idx val="0"/>
              <c:layout>
                <c:manualLayout>
                  <c:x val="-3.7748016008761182E-2"/>
                  <c:y val="4.6786351706036747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3.0097817908201654E-3"/>
                  <c:y val="2.53164472851431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Fig2e3!$A$21:$A$36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Fig2e3!$E$21:$E$36</c:f>
              <c:numCache>
                <c:formatCode>General</c:formatCode>
                <c:ptCount val="16"/>
                <c:pt idx="0">
                  <c:v>1032</c:v>
                </c:pt>
                <c:pt idx="1">
                  <c:v>1226</c:v>
                </c:pt>
                <c:pt idx="2">
                  <c:v>871</c:v>
                </c:pt>
                <c:pt idx="3">
                  <c:v>810</c:v>
                </c:pt>
                <c:pt idx="4">
                  <c:v>786</c:v>
                </c:pt>
                <c:pt idx="5">
                  <c:v>758</c:v>
                </c:pt>
                <c:pt idx="6">
                  <c:v>627</c:v>
                </c:pt>
                <c:pt idx="7">
                  <c:v>648</c:v>
                </c:pt>
                <c:pt idx="8">
                  <c:v>667</c:v>
                </c:pt>
                <c:pt idx="9">
                  <c:v>621</c:v>
                </c:pt>
                <c:pt idx="10">
                  <c:v>589</c:v>
                </c:pt>
                <c:pt idx="11">
                  <c:v>576</c:v>
                </c:pt>
                <c:pt idx="12">
                  <c:v>551</c:v>
                </c:pt>
                <c:pt idx="13">
                  <c:v>578</c:v>
                </c:pt>
                <c:pt idx="14">
                  <c:v>602</c:v>
                </c:pt>
                <c:pt idx="15">
                  <c:v>570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Fig2e3!$F$20</c:f>
              <c:strCache>
                <c:ptCount val="1"/>
                <c:pt idx="0">
                  <c:v>Ciclisti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triangle"/>
            <c:size val="7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3.8419733159118098E-2"/>
                  <c:y val="4.4649464970724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0"/>
                  <c:y val="2.53164472851432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Fig2e3!$A$21:$A$36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Fig2e3!$F$21:$F$36</c:f>
              <c:numCache>
                <c:formatCode>General</c:formatCode>
                <c:ptCount val="16"/>
                <c:pt idx="0">
                  <c:v>366</c:v>
                </c:pt>
                <c:pt idx="1">
                  <c:v>326</c:v>
                </c:pt>
                <c:pt idx="2">
                  <c:v>355</c:v>
                </c:pt>
                <c:pt idx="3">
                  <c:v>322</c:v>
                </c:pt>
                <c:pt idx="4">
                  <c:v>335</c:v>
                </c:pt>
                <c:pt idx="5">
                  <c:v>311</c:v>
                </c:pt>
                <c:pt idx="6">
                  <c:v>352</c:v>
                </c:pt>
                <c:pt idx="7">
                  <c:v>288</c:v>
                </c:pt>
                <c:pt idx="8">
                  <c:v>295</c:v>
                </c:pt>
                <c:pt idx="9">
                  <c:v>265</c:v>
                </c:pt>
                <c:pt idx="10">
                  <c:v>282</c:v>
                </c:pt>
                <c:pt idx="11">
                  <c:v>292</c:v>
                </c:pt>
                <c:pt idx="12">
                  <c:v>251</c:v>
                </c:pt>
                <c:pt idx="13">
                  <c:v>273</c:v>
                </c:pt>
                <c:pt idx="14">
                  <c:v>251</c:v>
                </c:pt>
                <c:pt idx="15">
                  <c:v>275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620864"/>
        <c:axId val="97137728"/>
      </c:lineChart>
      <c:catAx>
        <c:axId val="9962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97137728"/>
        <c:crosses val="autoZero"/>
        <c:auto val="1"/>
        <c:lblAlgn val="ctr"/>
        <c:lblOffset val="100"/>
        <c:noMultiLvlLbl val="0"/>
      </c:catAx>
      <c:valAx>
        <c:axId val="97137728"/>
        <c:scaling>
          <c:orientation val="minMax"/>
          <c:max val="400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99620864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55649585562527026"/>
          <c:y val="3.512075646341857E-2"/>
          <c:w val="0.43470614505529487"/>
          <c:h val="0.3771670988256377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>
          <a:latin typeface="Arial Narrow" panose="020B060602020203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779137962583876E-2"/>
          <c:y val="3.6789984306410214E-2"/>
          <c:w val="0.93669063043446776"/>
          <c:h val="0.8537402251274186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Fig2e3!$B$11:$B$17</c:f>
              <c:strCache>
                <c:ptCount val="7"/>
                <c:pt idx="0">
                  <c:v>Pedoni</c:v>
                </c:pt>
                <c:pt idx="1">
                  <c:v>Biciclette</c:v>
                </c:pt>
                <c:pt idx="2">
                  <c:v>Ciclomotori</c:v>
                </c:pt>
                <c:pt idx="3">
                  <c:v>Motocicli</c:v>
                </c:pt>
                <c:pt idx="4">
                  <c:v>Autovetture</c:v>
                </c:pt>
                <c:pt idx="5">
                  <c:v>Autocarri e Motrici</c:v>
                </c:pt>
                <c:pt idx="6">
                  <c:v>Altri  utenti della strada</c:v>
                </c:pt>
              </c:strCache>
            </c:strRef>
          </c:cat>
          <c:val>
            <c:numRef>
              <c:f>Fig2e3!$C$11:$C$17</c:f>
              <c:numCache>
                <c:formatCode>General</c:formatCode>
                <c:ptCount val="7"/>
                <c:pt idx="0">
                  <c:v>570</c:v>
                </c:pt>
                <c:pt idx="1">
                  <c:v>275</c:v>
                </c:pt>
                <c:pt idx="2">
                  <c:v>116</c:v>
                </c:pt>
                <c:pt idx="3">
                  <c:v>657</c:v>
                </c:pt>
                <c:pt idx="4">
                  <c:v>1470</c:v>
                </c:pt>
                <c:pt idx="5">
                  <c:v>136</c:v>
                </c:pt>
                <c:pt idx="6">
                  <c:v>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99621888"/>
        <c:axId val="97140032"/>
      </c:barChart>
      <c:catAx>
        <c:axId val="99621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97140032"/>
        <c:crosses val="autoZero"/>
        <c:auto val="1"/>
        <c:lblAlgn val="ctr"/>
        <c:lblOffset val="100"/>
        <c:noMultiLvlLbl val="0"/>
      </c:catAx>
      <c:valAx>
        <c:axId val="9714003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99621888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12240603040297"/>
          <c:y val="0.13053244550219004"/>
          <c:w val="0.87827945339756353"/>
          <c:h val="0.775585832669792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Fig2e3!$E$47</c:f>
              <c:strCache>
                <c:ptCount val="1"/>
                <c:pt idx="0">
                  <c:v>Var.% 2016/2015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Fig2e3!$B$48:$B$52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Fig2e3!$C$48:$C$52</c:f>
              <c:numCache>
                <c:formatCode>0.0</c:formatCode>
                <c:ptCount val="5"/>
                <c:pt idx="0">
                  <c:v>-4.229871645274212</c:v>
                </c:pt>
                <c:pt idx="1">
                  <c:v>0.13623978201634876</c:v>
                </c:pt>
                <c:pt idx="2">
                  <c:v>-11.958997722095672</c:v>
                </c:pt>
                <c:pt idx="3">
                  <c:v>-5.3156146179401995</c:v>
                </c:pt>
                <c:pt idx="4">
                  <c:v>9.5617529880478092</c:v>
                </c:pt>
              </c:numCache>
            </c:numRef>
          </c:val>
        </c:ser>
        <c:ser>
          <c:idx val="1"/>
          <c:order val="1"/>
          <c:tx>
            <c:strRef>
              <c:f>Fig2e3!$D$47</c:f>
              <c:strCache>
                <c:ptCount val="1"/>
                <c:pt idx="0">
                  <c:v>Var.% 2016/2010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Fig2e3!$B$48:$B$52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Fig2e3!$D$48:$D$52</c:f>
              <c:numCache>
                <c:formatCode>0.0</c:formatCode>
                <c:ptCount val="5"/>
                <c:pt idx="0">
                  <c:v>-20.199319397180361</c:v>
                </c:pt>
                <c:pt idx="1">
                  <c:v>-19.319429198682766</c:v>
                </c:pt>
                <c:pt idx="2">
                  <c:v>-33.189282627484872</c:v>
                </c:pt>
                <c:pt idx="3">
                  <c:v>-8.2125603864734309</c:v>
                </c:pt>
                <c:pt idx="4">
                  <c:v>3.7735849056603774</c:v>
                </c:pt>
              </c:numCache>
            </c:numRef>
          </c:val>
        </c:ser>
        <c:ser>
          <c:idx val="2"/>
          <c:order val="2"/>
          <c:tx>
            <c:strRef>
              <c:f>Fig2e3!$C$47</c:f>
              <c:strCache>
                <c:ptCount val="1"/>
                <c:pt idx="0">
                  <c:v>Var.% 2016/2001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Fig2e3!$B$48:$B$52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Fig2e3!$E$48:$E$52</c:f>
              <c:numCache>
                <c:formatCode>0.0</c:formatCode>
                <c:ptCount val="5"/>
                <c:pt idx="0">
                  <c:v>-53.734498308906431</c:v>
                </c:pt>
                <c:pt idx="1">
                  <c:v>-61.788406550558875</c:v>
                </c:pt>
                <c:pt idx="2">
                  <c:v>-45.792426367461431</c:v>
                </c:pt>
                <c:pt idx="3">
                  <c:v>-44.767441860465119</c:v>
                </c:pt>
                <c:pt idx="4">
                  <c:v>-24.863387978142075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axId val="99622400"/>
        <c:axId val="100033664"/>
      </c:barChart>
      <c:catAx>
        <c:axId val="9962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txPr>
          <a:bodyPr rot="0" vert="horz"/>
          <a:lstStyle/>
          <a:p>
            <a:pPr>
              <a:defRPr/>
            </a:pPr>
            <a:endParaRPr lang="it-IT"/>
          </a:p>
        </c:txPr>
        <c:crossAx val="100033664"/>
        <c:crosses val="autoZero"/>
        <c:auto val="1"/>
        <c:lblAlgn val="ctr"/>
        <c:lblOffset val="100"/>
        <c:noMultiLvlLbl val="0"/>
      </c:catAx>
      <c:valAx>
        <c:axId val="10003366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1"/>
        <c:majorTickMark val="out"/>
        <c:minorTickMark val="none"/>
        <c:tickLblPos val="nextTo"/>
        <c:crossAx val="99622400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9.6256711512544113E-2"/>
          <c:y val="0.92193027318530518"/>
          <c:w val="0.89999997192863468"/>
          <c:h val="6.837953937429847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>
          <a:latin typeface="Arial Narrow" panose="020B060602020203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12240603040297"/>
          <c:y val="0.13053244550219004"/>
          <c:w val="0.72075487787577419"/>
          <c:h val="0.65784219240480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Fig2e3!$C$77</c:f>
              <c:strCache>
                <c:ptCount val="1"/>
                <c:pt idx="0">
                  <c:v>Var.% 2016/2015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Fig2e3!$B$78:$B$82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Fig2e3!$C$78:$C$82</c:f>
              <c:numCache>
                <c:formatCode>0.0</c:formatCode>
                <c:ptCount val="5"/>
                <c:pt idx="0">
                  <c:v>-4.229871645274212</c:v>
                </c:pt>
                <c:pt idx="1">
                  <c:v>0.13623978201634876</c:v>
                </c:pt>
                <c:pt idx="2">
                  <c:v>-11.958997722095672</c:v>
                </c:pt>
                <c:pt idx="3">
                  <c:v>-5.3156146179401995</c:v>
                </c:pt>
                <c:pt idx="4">
                  <c:v>9.5617529880478092</c:v>
                </c:pt>
              </c:numCache>
            </c:numRef>
          </c:val>
        </c:ser>
        <c:ser>
          <c:idx val="1"/>
          <c:order val="1"/>
          <c:tx>
            <c:strRef>
              <c:f>Fig2e3!$D$77</c:f>
              <c:strCache>
                <c:ptCount val="1"/>
                <c:pt idx="0">
                  <c:v>Var.% 2016/2010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Fig2e3!$B$78:$B$82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Fig2e3!$D$78:$D$82</c:f>
              <c:numCache>
                <c:formatCode>0.0</c:formatCode>
                <c:ptCount val="5"/>
                <c:pt idx="0">
                  <c:v>-20.199319397180361</c:v>
                </c:pt>
                <c:pt idx="1">
                  <c:v>-19.319429198682766</c:v>
                </c:pt>
                <c:pt idx="2">
                  <c:v>-33.189282627484872</c:v>
                </c:pt>
                <c:pt idx="3">
                  <c:v>-8.2125603864734309</c:v>
                </c:pt>
                <c:pt idx="4">
                  <c:v>3.7735849056603774</c:v>
                </c:pt>
              </c:numCache>
            </c:numRef>
          </c:val>
        </c:ser>
        <c:ser>
          <c:idx val="2"/>
          <c:order val="2"/>
          <c:tx>
            <c:strRef>
              <c:f>Fig2e3!$E$77</c:f>
              <c:strCache>
                <c:ptCount val="1"/>
                <c:pt idx="0">
                  <c:v>Var.% 2016/2001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Fig2e3!$B$78:$B$82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Fig2e3!$E$78:$E$82</c:f>
              <c:numCache>
                <c:formatCode>0.0</c:formatCode>
                <c:ptCount val="5"/>
                <c:pt idx="0">
                  <c:v>-53.734498308906431</c:v>
                </c:pt>
                <c:pt idx="1">
                  <c:v>-61.788406550558875</c:v>
                </c:pt>
                <c:pt idx="2">
                  <c:v>-45.792426367461431</c:v>
                </c:pt>
                <c:pt idx="3">
                  <c:v>-44.767441860465119</c:v>
                </c:pt>
                <c:pt idx="4">
                  <c:v>-24.863387978142075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axId val="100114944"/>
        <c:axId val="100035968"/>
      </c:barChart>
      <c:catAx>
        <c:axId val="1001149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high"/>
        <c:crossAx val="100035968"/>
        <c:crosses val="autoZero"/>
        <c:auto val="1"/>
        <c:lblAlgn val="ctr"/>
        <c:lblOffset val="100"/>
        <c:noMultiLvlLbl val="0"/>
      </c:catAx>
      <c:valAx>
        <c:axId val="100035968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0.0" sourceLinked="1"/>
        <c:majorTickMark val="out"/>
        <c:minorTickMark val="none"/>
        <c:tickLblPos val="nextTo"/>
        <c:crossAx val="100114944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3605980664471762"/>
          <c:y val="0.87023807854787594"/>
          <c:w val="0.55147450845506329"/>
          <c:h val="5.5868161567610854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>
          <a:latin typeface="Arial Narrow" panose="020B060602020203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147069401033476E-2"/>
          <c:y val="4.1758412942199771E-2"/>
          <c:w val="0.9337170764410897"/>
          <c:h val="0.656938174394867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'Fig4'!$B$2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cat>
            <c:strRef>
              <c:f>'Fig4'!$A$3:$A$25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'Fig4'!$B$3:$B$25</c:f>
              <c:numCache>
                <c:formatCode>_-* #,##0.0_-;\-* #,##0.0_-;_-* "-"??_-;_-@_-</c:formatCode>
                <c:ptCount val="23"/>
                <c:pt idx="0">
                  <c:v>1.2376308536788005</c:v>
                </c:pt>
                <c:pt idx="1">
                  <c:v>0.78911961869740022</c:v>
                </c:pt>
                <c:pt idx="2">
                  <c:v>0.88872666100632436</c:v>
                </c:pt>
                <c:pt idx="3">
                  <c:v>1.0070167787163162</c:v>
                </c:pt>
                <c:pt idx="4">
                  <c:v>0.97971404106569371</c:v>
                </c:pt>
                <c:pt idx="5">
                  <c:v>0.9998700168978033</c:v>
                </c:pt>
                <c:pt idx="6">
                  <c:v>0.96035463976137114</c:v>
                </c:pt>
                <c:pt idx="7">
                  <c:v>0.94905131489512307</c:v>
                </c:pt>
                <c:pt idx="8">
                  <c:v>0.90074671903007586</c:v>
                </c:pt>
                <c:pt idx="9">
                  <c:v>1.5281267354223367</c:v>
                </c:pt>
                <c:pt idx="10">
                  <c:v>1.7471330638380582</c:v>
                </c:pt>
                <c:pt idx="11">
                  <c:v>1.3603807252189646</c:v>
                </c:pt>
                <c:pt idx="12">
                  <c:v>1.4275415593036451</c:v>
                </c:pt>
                <c:pt idx="13">
                  <c:v>1.3913635683349452</c:v>
                </c:pt>
                <c:pt idx="14">
                  <c:v>0.7648034397799508</c:v>
                </c:pt>
                <c:pt idx="15">
                  <c:v>1.2700872232400562</c:v>
                </c:pt>
                <c:pt idx="16">
                  <c:v>0.53799713212819089</c:v>
                </c:pt>
                <c:pt idx="17">
                  <c:v>0.64184258193521704</c:v>
                </c:pt>
                <c:pt idx="18">
                  <c:v>0.86169902920987373</c:v>
                </c:pt>
                <c:pt idx="19">
                  <c:v>0.71261470551706296</c:v>
                </c:pt>
                <c:pt idx="20">
                  <c:v>0.9397100054923051</c:v>
                </c:pt>
                <c:pt idx="21">
                  <c:v>0.67011307853603441</c:v>
                </c:pt>
                <c:pt idx="22">
                  <c:v>1.0476165067011651</c:v>
                </c:pt>
              </c:numCache>
            </c:numRef>
          </c:val>
        </c:ser>
        <c:ser>
          <c:idx val="1"/>
          <c:order val="1"/>
          <c:tx>
            <c:strRef>
              <c:f>'Fig4'!$E$2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'Fig4'!$A$3:$A$25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'Fig4'!$E$3:$E$25</c:f>
              <c:numCache>
                <c:formatCode>_(* #,##0.00_);_(* \(#,##0.00\);_(* "-"??_);_(@_)</c:formatCode>
                <c:ptCount val="23"/>
                <c:pt idx="0">
                  <c:v>1.1140450156034509</c:v>
                </c:pt>
                <c:pt idx="1">
                  <c:v>1.5734898431230624</c:v>
                </c:pt>
                <c:pt idx="2">
                  <c:v>1.5304365570278922</c:v>
                </c:pt>
                <c:pt idx="3">
                  <c:v>1.0185986120295698</c:v>
                </c:pt>
                <c:pt idx="4">
                  <c:v>1.79078537248807</c:v>
                </c:pt>
                <c:pt idx="5">
                  <c:v>1.5308836643231389</c:v>
                </c:pt>
                <c:pt idx="6">
                  <c:v>2.0430375138833687</c:v>
                </c:pt>
                <c:pt idx="7">
                  <c:v>1.5678047028439979</c:v>
                </c:pt>
                <c:pt idx="8">
                  <c:v>1.1479691196306818</c:v>
                </c:pt>
                <c:pt idx="9">
                  <c:v>1.3262915494547143</c:v>
                </c:pt>
                <c:pt idx="10">
                  <c:v>1.8165216922074958</c:v>
                </c:pt>
                <c:pt idx="11">
                  <c:v>0.89883095798527035</c:v>
                </c:pt>
                <c:pt idx="12">
                  <c:v>1.2979393914221782</c:v>
                </c:pt>
                <c:pt idx="13">
                  <c:v>1.6120006149358135</c:v>
                </c:pt>
                <c:pt idx="14">
                  <c:v>1.2081124752714478</c:v>
                </c:pt>
                <c:pt idx="15">
                  <c:v>0.32129752793682004</c:v>
                </c:pt>
                <c:pt idx="16">
                  <c:v>0.99230671447760099</c:v>
                </c:pt>
                <c:pt idx="17">
                  <c:v>1.1300748035819441</c:v>
                </c:pt>
                <c:pt idx="18">
                  <c:v>0.87408003076761709</c:v>
                </c:pt>
                <c:pt idx="19">
                  <c:v>0.86389795840585426</c:v>
                </c:pt>
                <c:pt idx="20">
                  <c:v>1.342427357406083</c:v>
                </c:pt>
                <c:pt idx="21">
                  <c:v>1.5099928305540407</c:v>
                </c:pt>
                <c:pt idx="22">
                  <c:v>1.2749989060245479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axId val="100116480"/>
        <c:axId val="100039424"/>
      </c:barChart>
      <c:catAx>
        <c:axId val="100116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100039424"/>
        <c:crosses val="autoZero"/>
        <c:auto val="1"/>
        <c:lblAlgn val="ctr"/>
        <c:lblOffset val="100"/>
        <c:noMultiLvlLbl val="0"/>
      </c:catAx>
      <c:valAx>
        <c:axId val="10003942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0"/>
        <c:majorTickMark val="out"/>
        <c:minorTickMark val="none"/>
        <c:tickLblPos val="nextTo"/>
        <c:crossAx val="100116480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1713490469668839"/>
          <c:y val="0.89263294312969832"/>
          <c:w val="0.15180516265270802"/>
          <c:h val="0.1073669463213449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147069401033476E-2"/>
          <c:y val="4.1758412942199771E-2"/>
          <c:w val="0.9337170764410897"/>
          <c:h val="0.656938174394867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'Fig5'!$C$3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2060"/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strRef>
              <c:f>'Fig5'!$A$4:$A$26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Trentino Alto Adige</c:v>
                </c:pt>
                <c:pt idx="4">
                  <c:v>Bolzano/Bozen</c:v>
                </c:pt>
                <c:pt idx="5">
                  <c:v>Trento</c:v>
                </c:pt>
                <c:pt idx="6">
                  <c:v>Veneto</c:v>
                </c:pt>
                <c:pt idx="7">
                  <c:v>Friuli Venezia Giulia</c:v>
                </c:pt>
                <c:pt idx="8">
                  <c:v>Liguria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'Fig5'!$C$4:$C$26</c:f>
              <c:numCache>
                <c:formatCode>_-* #,##0.0_-;\-* #,##0.0_-;_-* "-"??_-;_-@_-</c:formatCode>
                <c:ptCount val="23"/>
                <c:pt idx="0">
                  <c:v>1.2376308536788005</c:v>
                </c:pt>
                <c:pt idx="1">
                  <c:v>0.78911961869740022</c:v>
                </c:pt>
                <c:pt idx="2">
                  <c:v>1.0070167787163162</c:v>
                </c:pt>
                <c:pt idx="3">
                  <c:v>0.97971404106569371</c:v>
                </c:pt>
                <c:pt idx="4">
                  <c:v>0.9998700168978033</c:v>
                </c:pt>
                <c:pt idx="5">
                  <c:v>0.96035463976137114</c:v>
                </c:pt>
                <c:pt idx="6">
                  <c:v>0.94905131489512307</c:v>
                </c:pt>
                <c:pt idx="7">
                  <c:v>0.90074671903007586</c:v>
                </c:pt>
                <c:pt idx="8">
                  <c:v>0.88872666100632436</c:v>
                </c:pt>
                <c:pt idx="9">
                  <c:v>1.5281267354223367</c:v>
                </c:pt>
                <c:pt idx="10">
                  <c:v>1.7471330638380582</c:v>
                </c:pt>
                <c:pt idx="11">
                  <c:v>1.3603807252189646</c:v>
                </c:pt>
                <c:pt idx="12">
                  <c:v>1.4275415593036451</c:v>
                </c:pt>
                <c:pt idx="13">
                  <c:v>1.3913635683349452</c:v>
                </c:pt>
                <c:pt idx="14">
                  <c:v>0.7648034397799508</c:v>
                </c:pt>
                <c:pt idx="15">
                  <c:v>1.2700872232400562</c:v>
                </c:pt>
                <c:pt idx="16">
                  <c:v>0.53799713212819089</c:v>
                </c:pt>
                <c:pt idx="17">
                  <c:v>0.64184258193521704</c:v>
                </c:pt>
                <c:pt idx="18">
                  <c:v>0.86169902920987373</c:v>
                </c:pt>
                <c:pt idx="19">
                  <c:v>0.71261470551706296</c:v>
                </c:pt>
                <c:pt idx="20">
                  <c:v>0.9397100054923051</c:v>
                </c:pt>
                <c:pt idx="21">
                  <c:v>0.67011307853603441</c:v>
                </c:pt>
                <c:pt idx="22">
                  <c:v>1.0476165067011651</c:v>
                </c:pt>
              </c:numCache>
            </c:numRef>
          </c:val>
        </c:ser>
        <c:ser>
          <c:idx val="1"/>
          <c:order val="1"/>
          <c:tx>
            <c:strRef>
              <c:f>'Fig5'!$I$3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'Fig5'!$A$4:$A$26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Trentino Alto Adige</c:v>
                </c:pt>
                <c:pt idx="4">
                  <c:v>Bolzano/Bozen</c:v>
                </c:pt>
                <c:pt idx="5">
                  <c:v>Trento</c:v>
                </c:pt>
                <c:pt idx="6">
                  <c:v>Veneto</c:v>
                </c:pt>
                <c:pt idx="7">
                  <c:v>Friuli Venezia Giulia</c:v>
                </c:pt>
                <c:pt idx="8">
                  <c:v>Liguria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'Fig5'!$I$4:$I$26</c:f>
              <c:numCache>
                <c:formatCode>_-* #,##0.0_-;\-* #,##0.0_-;_-* "-"??_-;_-@_-</c:formatCode>
                <c:ptCount val="23"/>
                <c:pt idx="0">
                  <c:v>1.1595162407301223</c:v>
                </c:pt>
                <c:pt idx="1">
                  <c:v>0.7867449215615312</c:v>
                </c:pt>
                <c:pt idx="2">
                  <c:v>0.70145008863778391</c:v>
                </c:pt>
                <c:pt idx="3">
                  <c:v>0.89876348120256155</c:v>
                </c:pt>
                <c:pt idx="4">
                  <c:v>1.0367704788088827</c:v>
                </c:pt>
                <c:pt idx="5">
                  <c:v>1.5308836643231389</c:v>
                </c:pt>
                <c:pt idx="6">
                  <c:v>0.5571920492409187</c:v>
                </c:pt>
                <c:pt idx="7">
                  <c:v>0.87552730158820646</c:v>
                </c:pt>
                <c:pt idx="8">
                  <c:v>0.98397353111201302</c:v>
                </c:pt>
                <c:pt idx="9">
                  <c:v>1.2138939605178742</c:v>
                </c:pt>
                <c:pt idx="10">
                  <c:v>1.763094583613158</c:v>
                </c:pt>
                <c:pt idx="11">
                  <c:v>0.78647708823711149</c:v>
                </c:pt>
                <c:pt idx="12">
                  <c:v>1.1681454522799604</c:v>
                </c:pt>
                <c:pt idx="13">
                  <c:v>1.1368846442178895</c:v>
                </c:pt>
                <c:pt idx="14">
                  <c:v>0.90608435645358587</c:v>
                </c:pt>
                <c:pt idx="15">
                  <c:v>0.32129752793682004</c:v>
                </c:pt>
                <c:pt idx="16">
                  <c:v>0.63302324889088346</c:v>
                </c:pt>
                <c:pt idx="17">
                  <c:v>0.61417108890323047</c:v>
                </c:pt>
                <c:pt idx="18">
                  <c:v>0.87408003076761709</c:v>
                </c:pt>
                <c:pt idx="19">
                  <c:v>0.76226290447575362</c:v>
                </c:pt>
                <c:pt idx="20">
                  <c:v>0.5922473635615072</c:v>
                </c:pt>
                <c:pt idx="21">
                  <c:v>0.84559598511026268</c:v>
                </c:pt>
                <c:pt idx="22">
                  <c:v>0.94016736925484135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axId val="99897344"/>
        <c:axId val="119293056"/>
      </c:barChart>
      <c:catAx>
        <c:axId val="99897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119293056"/>
        <c:crosses val="autoZero"/>
        <c:auto val="1"/>
        <c:lblAlgn val="ctr"/>
        <c:lblOffset val="100"/>
        <c:noMultiLvlLbl val="0"/>
      </c:catAx>
      <c:valAx>
        <c:axId val="11929305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0"/>
        <c:majorTickMark val="out"/>
        <c:minorTickMark val="none"/>
        <c:tickLblPos val="nextTo"/>
        <c:crossAx val="99897344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1713490469668839"/>
          <c:y val="0.91855876348789733"/>
          <c:w val="0.12696888032196169"/>
          <c:h val="8.1441236512102652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835093784008698E-2"/>
          <c:y val="2.0909900603267313E-2"/>
          <c:w val="0.91626960501888488"/>
          <c:h val="0.604980060956600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'Fig6'!$B$2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strRef>
              <c:f>'Fig6'!$A$3:$A$25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'Fig6'!$B$3:$B$25</c:f>
              <c:numCache>
                <c:formatCode>_-* #,##0.0_-;\-* #,##0.0_-;_-* "-"??_-;_-@_-</c:formatCode>
                <c:ptCount val="23"/>
                <c:pt idx="0">
                  <c:v>0.61881542683940027</c:v>
                </c:pt>
                <c:pt idx="1">
                  <c:v>0</c:v>
                </c:pt>
                <c:pt idx="2">
                  <c:v>6.3480475786166016E-2</c:v>
                </c:pt>
                <c:pt idx="3">
                  <c:v>0.43602788356788952</c:v>
                </c:pt>
                <c:pt idx="4">
                  <c:v>0.2939142123197081</c:v>
                </c:pt>
                <c:pt idx="5">
                  <c:v>0.59992201013868196</c:v>
                </c:pt>
                <c:pt idx="6">
                  <c:v>0</c:v>
                </c:pt>
                <c:pt idx="7">
                  <c:v>0.80463046262847404</c:v>
                </c:pt>
                <c:pt idx="8">
                  <c:v>1.1464049151291875</c:v>
                </c:pt>
                <c:pt idx="9">
                  <c:v>1.1576717692593459</c:v>
                </c:pt>
                <c:pt idx="10">
                  <c:v>0.65517489893927183</c:v>
                </c:pt>
                <c:pt idx="11">
                  <c:v>0.22673012086982744</c:v>
                </c:pt>
                <c:pt idx="12">
                  <c:v>0.32444126347810121</c:v>
                </c:pt>
                <c:pt idx="13">
                  <c:v>0.25630381521959517</c:v>
                </c:pt>
                <c:pt idx="14">
                  <c:v>0.61184275182396064</c:v>
                </c:pt>
                <c:pt idx="15">
                  <c:v>0</c:v>
                </c:pt>
                <c:pt idx="16">
                  <c:v>0.10412847718610145</c:v>
                </c:pt>
                <c:pt idx="17">
                  <c:v>0.24686253151354504</c:v>
                </c:pt>
                <c:pt idx="18">
                  <c:v>0.17233980584197475</c:v>
                </c:pt>
                <c:pt idx="19">
                  <c:v>0.20360420157630374</c:v>
                </c:pt>
                <c:pt idx="20">
                  <c:v>0.17994446913682438</c:v>
                </c:pt>
                <c:pt idx="21">
                  <c:v>0.24367748310401252</c:v>
                </c:pt>
                <c:pt idx="22">
                  <c:v>0.44367655597811012</c:v>
                </c:pt>
              </c:numCache>
            </c:numRef>
          </c:val>
        </c:ser>
        <c:ser>
          <c:idx val="1"/>
          <c:order val="1"/>
          <c:tx>
            <c:strRef>
              <c:f>'Fig6'!$H$2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'Fig6'!$A$3:$A$25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'Fig6'!$H$3:$H$25</c:f>
              <c:numCache>
                <c:formatCode>_-* #,##0.0_-;\-* #,##0.0_-;_-* "-"??_-;_-@_-</c:formatCode>
                <c:ptCount val="23"/>
                <c:pt idx="0">
                  <c:v>0.54565470152005757</c:v>
                </c:pt>
                <c:pt idx="1">
                  <c:v>0</c:v>
                </c:pt>
                <c:pt idx="2">
                  <c:v>0.12753637975232435</c:v>
                </c:pt>
                <c:pt idx="3">
                  <c:v>0.45936800150353141</c:v>
                </c:pt>
                <c:pt idx="4">
                  <c:v>0.65976303196928898</c:v>
                </c:pt>
                <c:pt idx="5">
                  <c:v>1.1481627482423542</c:v>
                </c:pt>
                <c:pt idx="6">
                  <c:v>0.18573068308030624</c:v>
                </c:pt>
                <c:pt idx="7">
                  <c:v>1.0180550018467518</c:v>
                </c:pt>
                <c:pt idx="8">
                  <c:v>0.81997794259334433</c:v>
                </c:pt>
                <c:pt idx="9">
                  <c:v>0.96661926485682581</c:v>
                </c:pt>
                <c:pt idx="10">
                  <c:v>0.50755753164621209</c:v>
                </c:pt>
                <c:pt idx="11">
                  <c:v>0</c:v>
                </c:pt>
                <c:pt idx="12">
                  <c:v>0.45427878699776231</c:v>
                </c:pt>
                <c:pt idx="13">
                  <c:v>0.3224001229871627</c:v>
                </c:pt>
                <c:pt idx="14">
                  <c:v>0.30202811881786196</c:v>
                </c:pt>
                <c:pt idx="15">
                  <c:v>0</c:v>
                </c:pt>
                <c:pt idx="16">
                  <c:v>0.29084851976067616</c:v>
                </c:pt>
                <c:pt idx="17">
                  <c:v>0.31936896622967981</c:v>
                </c:pt>
                <c:pt idx="18">
                  <c:v>0</c:v>
                </c:pt>
                <c:pt idx="19">
                  <c:v>0.1016350539301005</c:v>
                </c:pt>
                <c:pt idx="20">
                  <c:v>0.19741578785383571</c:v>
                </c:pt>
                <c:pt idx="21">
                  <c:v>0.12079942644432325</c:v>
                </c:pt>
                <c:pt idx="22">
                  <c:v>0.4535895202545287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axId val="119459840"/>
        <c:axId val="119295360"/>
      </c:barChart>
      <c:catAx>
        <c:axId val="119459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it-IT"/>
          </a:p>
        </c:txPr>
        <c:crossAx val="119295360"/>
        <c:crosses val="autoZero"/>
        <c:auto val="1"/>
        <c:lblAlgn val="ctr"/>
        <c:lblOffset val="100"/>
        <c:noMultiLvlLbl val="0"/>
      </c:catAx>
      <c:valAx>
        <c:axId val="11929536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-* #,##0.0_-;\-* #,##0.0_-;_-* &quot;-&quot;??_-;_-@_-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it-IT"/>
          </a:p>
        </c:txPr>
        <c:crossAx val="119459840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4457429101850072"/>
          <c:y val="0.83401735376400588"/>
          <c:w val="0.30141764291658663"/>
          <c:h val="0.11958455565047138"/>
        </c:manualLayout>
      </c:layout>
      <c:overlay val="0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60943127932394E-2"/>
          <c:y val="0.14273037788084708"/>
          <c:w val="0.77413877561247568"/>
          <c:h val="0.6086832296647850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'Fig7'!$R$1</c:f>
              <c:strCache>
                <c:ptCount val="1"/>
                <c:pt idx="0">
                  <c:v>Morti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8100" cmpd="sng">
              <a:solidFill>
                <a:schemeClr val="bg1">
                  <a:lumMod val="65000"/>
                </a:schemeClr>
              </a:solidFill>
            </a:ln>
          </c:spPr>
          <c:invertIfNegative val="0"/>
          <c:dPt>
            <c:idx val="9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Lbls>
            <c:dLbl>
              <c:idx val="0"/>
              <c:layout>
                <c:manualLayout>
                  <c:x val="0"/>
                  <c:y val="1.71673819742489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4584822233531256E-17"/>
                  <c:y val="2.47784776902887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'Fig7'!$P$2:$P$17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'Fig7'!$R$2:$R$17</c:f>
              <c:numCache>
                <c:formatCode>#,##0</c:formatCode>
                <c:ptCount val="16"/>
                <c:pt idx="0">
                  <c:v>794</c:v>
                </c:pt>
                <c:pt idx="1">
                  <c:v>861</c:v>
                </c:pt>
                <c:pt idx="2">
                  <c:v>626</c:v>
                </c:pt>
                <c:pt idx="3">
                  <c:v>712</c:v>
                </c:pt>
                <c:pt idx="4">
                  <c:v>653</c:v>
                </c:pt>
                <c:pt idx="5">
                  <c:v>664</c:v>
                </c:pt>
                <c:pt idx="6">
                  <c:v>595</c:v>
                </c:pt>
                <c:pt idx="7">
                  <c:v>554</c:v>
                </c:pt>
                <c:pt idx="8" formatCode="0">
                  <c:v>535</c:v>
                </c:pt>
                <c:pt idx="9" formatCode="0">
                  <c:v>526</c:v>
                </c:pt>
                <c:pt idx="10" formatCode="0">
                  <c:v>484</c:v>
                </c:pt>
                <c:pt idx="11" formatCode="0">
                  <c:v>420</c:v>
                </c:pt>
                <c:pt idx="12" formatCode="0">
                  <c:v>390</c:v>
                </c:pt>
                <c:pt idx="13" formatCode="General">
                  <c:v>395</c:v>
                </c:pt>
                <c:pt idx="14" formatCode="General">
                  <c:v>440</c:v>
                </c:pt>
                <c:pt idx="15" formatCode="General">
                  <c:v>386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19463424"/>
        <c:axId val="119297088"/>
      </c:barChart>
      <c:lineChart>
        <c:grouping val="standard"/>
        <c:varyColors val="0"/>
        <c:ser>
          <c:idx val="0"/>
          <c:order val="0"/>
          <c:tx>
            <c:strRef>
              <c:f>'Fig7'!$Q$1</c:f>
              <c:strCache>
                <c:ptCount val="1"/>
                <c:pt idx="0">
                  <c:v>Incidenti</c:v>
                </c:pt>
              </c:strCache>
            </c:strRef>
          </c:tx>
          <c:spPr>
            <a:ln w="38100">
              <a:solidFill>
                <a:srgbClr val="00527F"/>
              </a:solidFill>
            </a:ln>
          </c:spPr>
          <c:marker>
            <c:symbol val="none"/>
          </c:marker>
          <c:dPt>
            <c:idx val="9"/>
            <c:bubble3D val="0"/>
          </c:dPt>
          <c:dPt>
            <c:idx val="12"/>
            <c:bubble3D val="0"/>
          </c:dPt>
          <c:dPt>
            <c:idx val="13"/>
            <c:bubble3D val="0"/>
          </c:dPt>
          <c:dLbls>
            <c:dLbl>
              <c:idx val="0"/>
              <c:layout>
                <c:manualLayout>
                  <c:x val="-3.7252619324796274E-2"/>
                  <c:y val="-5.722460658082975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72.529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414823438106325E-2"/>
                  <c:y val="-6.8669527896995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57.597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4.190919674039581E-2"/>
                  <c:y val="-6.8669527896995708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/>
                      <a:t>44.572</a:t>
                    </a:r>
                  </a:p>
                </c:rich>
              </c:tx>
              <c:numFmt formatCode="#,##0" sourceLinked="0"/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3.9777247414478918E-2"/>
                  <c:y val="-0.10000000000000003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'Fig7'!$P$2:$P$17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'Fig7'!$Q$2:$Q$17</c:f>
              <c:numCache>
                <c:formatCode>0</c:formatCode>
                <c:ptCount val="16"/>
                <c:pt idx="0">
                  <c:v>72529</c:v>
                </c:pt>
                <c:pt idx="1">
                  <c:v>72026</c:v>
                </c:pt>
                <c:pt idx="2">
                  <c:v>68686</c:v>
                </c:pt>
                <c:pt idx="3">
                  <c:v>70585</c:v>
                </c:pt>
                <c:pt idx="4">
                  <c:v>68367</c:v>
                </c:pt>
                <c:pt idx="5">
                  <c:v>68297</c:v>
                </c:pt>
                <c:pt idx="6">
                  <c:v>65827</c:v>
                </c:pt>
                <c:pt idx="7">
                  <c:v>60323</c:v>
                </c:pt>
                <c:pt idx="8">
                  <c:v>58958</c:v>
                </c:pt>
                <c:pt idx="9">
                  <c:v>57597</c:v>
                </c:pt>
                <c:pt idx="10">
                  <c:v>55762</c:v>
                </c:pt>
                <c:pt idx="11">
                  <c:v>50452</c:v>
                </c:pt>
                <c:pt idx="12">
                  <c:v>47044</c:v>
                </c:pt>
                <c:pt idx="13">
                  <c:v>45371</c:v>
                </c:pt>
                <c:pt idx="14">
                  <c:v>44572</c:v>
                </c:pt>
                <c:pt idx="15">
                  <c:v>44878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'figura 1 '!#REF!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dPt>
            <c:idx val="9"/>
            <c:bubble3D val="0"/>
          </c:dPt>
          <c:dPt>
            <c:idx val="12"/>
            <c:bubble3D val="0"/>
          </c:dPt>
          <c:dPt>
            <c:idx val="13"/>
            <c:bubble3D val="0"/>
          </c:dPt>
          <c:cat>
            <c:numRef>
              <c:f>'Fig7'!$P$2:$P$17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'figura 1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00416"/>
        <c:axId val="119296512"/>
      </c:lineChart>
      <c:catAx>
        <c:axId val="99900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119296512"/>
        <c:crosses val="autoZero"/>
        <c:auto val="1"/>
        <c:lblAlgn val="ctr"/>
        <c:lblOffset val="100"/>
        <c:tickLblSkip val="1"/>
        <c:noMultiLvlLbl val="0"/>
      </c:catAx>
      <c:valAx>
        <c:axId val="119296512"/>
        <c:scaling>
          <c:orientation val="minMax"/>
          <c:max val="75000"/>
          <c:min val="50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99900416"/>
        <c:crosses val="autoZero"/>
        <c:crossBetween val="between"/>
        <c:majorUnit val="10000"/>
      </c:valAx>
      <c:catAx>
        <c:axId val="119463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9297088"/>
        <c:crosses val="autoZero"/>
        <c:auto val="1"/>
        <c:lblAlgn val="ctr"/>
        <c:lblOffset val="100"/>
        <c:noMultiLvlLbl val="0"/>
      </c:catAx>
      <c:valAx>
        <c:axId val="119297088"/>
        <c:scaling>
          <c:orientation val="minMax"/>
          <c:max val="1000"/>
          <c:min val="200"/>
        </c:scaling>
        <c:delete val="0"/>
        <c:axPos val="r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119463424"/>
        <c:crosses val="max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89142402545743837"/>
          <c:y val="0.36567264708349811"/>
          <c:w val="0.10698488464598249"/>
          <c:h val="0.2747425065017558"/>
        </c:manualLayout>
      </c:layout>
      <c:overlay val="0"/>
      <c:spPr>
        <a:noFill/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378883</xdr:colOff>
      <xdr:row>1</xdr:row>
      <xdr:rowOff>124883</xdr:rowOff>
    </xdr:from>
    <xdr:to>
      <xdr:col>16</xdr:col>
      <xdr:colOff>569384</xdr:colOff>
      <xdr:row>14</xdr:row>
      <xdr:rowOff>29634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140152</xdr:colOff>
      <xdr:row>18</xdr:row>
      <xdr:rowOff>28572</xdr:rowOff>
    </xdr:from>
    <xdr:to>
      <xdr:col>13</xdr:col>
      <xdr:colOff>1061357</xdr:colOff>
      <xdr:row>41</xdr:row>
      <xdr:rowOff>149679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527956</xdr:colOff>
      <xdr:row>3</xdr:row>
      <xdr:rowOff>59872</xdr:rowOff>
    </xdr:from>
    <xdr:to>
      <xdr:col>13</xdr:col>
      <xdr:colOff>1061358</xdr:colOff>
      <xdr:row>9</xdr:row>
      <xdr:rowOff>250371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122465</xdr:colOff>
      <xdr:row>45</xdr:row>
      <xdr:rowOff>54427</xdr:rowOff>
    </xdr:from>
    <xdr:to>
      <xdr:col>14</xdr:col>
      <xdr:colOff>190499</xdr:colOff>
      <xdr:row>66</xdr:row>
      <xdr:rowOff>122464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435429</xdr:colOff>
      <xdr:row>69</xdr:row>
      <xdr:rowOff>27214</xdr:rowOff>
    </xdr:from>
    <xdr:to>
      <xdr:col>16</xdr:col>
      <xdr:colOff>489857</xdr:colOff>
      <xdr:row>92</xdr:row>
      <xdr:rowOff>68036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391583</xdr:colOff>
      <xdr:row>2</xdr:row>
      <xdr:rowOff>190499</xdr:rowOff>
    </xdr:from>
    <xdr:to>
      <xdr:col>17</xdr:col>
      <xdr:colOff>254000</xdr:colOff>
      <xdr:row>22</xdr:row>
      <xdr:rowOff>148166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306916</xdr:colOff>
      <xdr:row>4</xdr:row>
      <xdr:rowOff>21167</xdr:rowOff>
    </xdr:from>
    <xdr:to>
      <xdr:col>20</xdr:col>
      <xdr:colOff>105834</xdr:colOff>
      <xdr:row>22</xdr:row>
      <xdr:rowOff>52917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409575</xdr:colOff>
      <xdr:row>1</xdr:row>
      <xdr:rowOff>52386</xdr:rowOff>
    </xdr:from>
    <xdr:to>
      <xdr:col>18</xdr:col>
      <xdr:colOff>561975</xdr:colOff>
      <xdr:row>22</xdr:row>
      <xdr:rowOff>9525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3</xdr:row>
      <xdr:rowOff>152400</xdr:rowOff>
    </xdr:from>
    <xdr:to>
      <xdr:col>14</xdr:col>
      <xdr:colOff>76201</xdr:colOff>
      <xdr:row>10</xdr:row>
      <xdr:rowOff>180976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0.68183</cdr:x>
      <cdr:y>0</cdr:y>
    </cdr:from>
    <cdr:to>
      <cdr:x>0.93869</cdr:x>
      <cdr:y>0.115</cdr:y>
    </cdr:to>
    <cdr:sp macro="" textlink="">
      <cdr:nvSpPr>
        <cdr:cNvPr id="10242" name="CasellaDiTes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42365" y="0"/>
          <a:ext cx="2050244" cy="2398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91440" tIns="45720" rIns="91440" bIns="45720" anchor="b" anchorCtr="0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Scala Serie Morti</a:t>
          </a:r>
          <a:endParaRPr lang="it-IT" sz="1000" b="1"/>
        </a:p>
      </cdr:txBody>
    </cdr:sp>
  </cdr:relSizeAnchor>
  <cdr:relSizeAnchor xmlns:cdr="http://schemas.openxmlformats.org/drawingml/2006/chartDrawing">
    <cdr:from>
      <cdr:x>0</cdr:x>
      <cdr:y>0.00939</cdr:y>
    </cdr:from>
    <cdr:to>
      <cdr:x>0.352</cdr:x>
      <cdr:y>0.10244</cdr:y>
    </cdr:to>
    <cdr:sp macro="" textlink="">
      <cdr:nvSpPr>
        <cdr:cNvPr id="10243" name="CasellaDiTesto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19050"/>
          <a:ext cx="2809646" cy="188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91440" tIns="45720" rIns="91440" bIns="45720" anchor="t"/>
        <a:lstStyle xmlns:a="http://schemas.openxmlformats.org/drawingml/2006/main"/>
        <a:p xmlns:a="http://schemas.openxmlformats.org/drawingml/2006/main">
          <a:pPr algn="l" rtl="0">
            <a:lnSpc>
              <a:spcPts val="600"/>
            </a:lnSpc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Scala Serie Incidenti </a:t>
          </a:r>
          <a:endParaRPr lang="it-IT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cidenti_Stradali/MIT/Zacchi/2016/Versioni/Tabelle%20contributo%20Istat_2016_persilv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a 1_new "/>
      <sheetName val="Figura 1"/>
      <sheetName val="Tab1"/>
      <sheetName val="Tab2"/>
      <sheetName val="Figure 2 e 3"/>
      <sheetName val="Figure 2 e 3 new"/>
      <sheetName val="Tassi mortalità"/>
      <sheetName val="Tassi lesività"/>
      <sheetName val="Ciclisti_M_ tab5 e 6  e fig 4"/>
      <sheetName val="Pedoni_M tab 7 e 8 e fig 5"/>
      <sheetName val="pedoni_eta"/>
      <sheetName val="Tassi_mort_prov"/>
      <sheetName val="Tassi_lesiv_prov"/>
      <sheetName val="M_F_prov_2015"/>
      <sheetName val="pop_media_2015"/>
      <sheetName val="fig7"/>
      <sheetName val="Foglio1"/>
      <sheetName val="Foglio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>
        <row r="2">
          <cell r="B2">
            <v>3428</v>
          </cell>
          <cell r="C2">
            <v>246920</v>
          </cell>
        </row>
        <row r="3">
          <cell r="B3">
            <v>820</v>
          </cell>
          <cell r="C3">
            <v>72522</v>
          </cell>
        </row>
        <row r="4">
          <cell r="B4">
            <v>246</v>
          </cell>
          <cell r="C4">
            <v>16278</v>
          </cell>
        </row>
        <row r="5">
          <cell r="B5">
            <v>96</v>
          </cell>
          <cell r="C5">
            <v>8899</v>
          </cell>
        </row>
        <row r="6">
          <cell r="B6">
            <v>16</v>
          </cell>
          <cell r="C6">
            <v>589</v>
          </cell>
        </row>
        <row r="7">
          <cell r="B7">
            <v>17</v>
          </cell>
          <cell r="C7">
            <v>1306</v>
          </cell>
        </row>
        <row r="8">
          <cell r="B8">
            <v>50</v>
          </cell>
          <cell r="C8">
            <v>1898</v>
          </cell>
        </row>
        <row r="9">
          <cell r="B9">
            <v>14</v>
          </cell>
          <cell r="C9">
            <v>655</v>
          </cell>
        </row>
        <row r="10">
          <cell r="B10">
            <v>37</v>
          </cell>
          <cell r="C10">
            <v>1909</v>
          </cell>
        </row>
        <row r="11">
          <cell r="B11">
            <v>10</v>
          </cell>
          <cell r="C11">
            <v>468</v>
          </cell>
        </row>
        <row r="12">
          <cell r="B12">
            <v>6</v>
          </cell>
          <cell r="C12">
            <v>554</v>
          </cell>
        </row>
        <row r="13">
          <cell r="B13">
            <v>7</v>
          </cell>
          <cell r="C13">
            <v>408</v>
          </cell>
        </row>
        <row r="14">
          <cell r="B14">
            <v>7</v>
          </cell>
          <cell r="C14">
            <v>408</v>
          </cell>
        </row>
        <row r="15">
          <cell r="B15">
            <v>89</v>
          </cell>
          <cell r="C15">
            <v>10633</v>
          </cell>
        </row>
        <row r="16">
          <cell r="B16">
            <v>17</v>
          </cell>
          <cell r="C16">
            <v>1292</v>
          </cell>
        </row>
        <row r="17">
          <cell r="B17">
            <v>18</v>
          </cell>
          <cell r="C17">
            <v>1901</v>
          </cell>
        </row>
        <row r="18">
          <cell r="B18">
            <v>44</v>
          </cell>
          <cell r="C18">
            <v>6464</v>
          </cell>
        </row>
        <row r="19">
          <cell r="B19">
            <v>10</v>
          </cell>
          <cell r="C19">
            <v>976</v>
          </cell>
        </row>
        <row r="20">
          <cell r="B20">
            <v>478</v>
          </cell>
          <cell r="C20">
            <v>45203</v>
          </cell>
        </row>
        <row r="21">
          <cell r="B21">
            <v>35</v>
          </cell>
          <cell r="C21">
            <v>3621</v>
          </cell>
        </row>
        <row r="22">
          <cell r="B22">
            <v>28</v>
          </cell>
          <cell r="C22">
            <v>2244</v>
          </cell>
        </row>
        <row r="23">
          <cell r="B23">
            <v>11</v>
          </cell>
          <cell r="C23">
            <v>729</v>
          </cell>
        </row>
        <row r="24">
          <cell r="B24">
            <v>117</v>
          </cell>
          <cell r="C24">
            <v>18705</v>
          </cell>
        </row>
        <row r="25">
          <cell r="B25">
            <v>49</v>
          </cell>
          <cell r="C25">
            <v>4139</v>
          </cell>
        </row>
        <row r="26">
          <cell r="B26">
            <v>89</v>
          </cell>
          <cell r="C26">
            <v>4515</v>
          </cell>
        </row>
        <row r="27">
          <cell r="B27">
            <v>41</v>
          </cell>
          <cell r="C27">
            <v>2211</v>
          </cell>
        </row>
        <row r="28">
          <cell r="B28">
            <v>29</v>
          </cell>
          <cell r="C28">
            <v>1647</v>
          </cell>
        </row>
        <row r="29">
          <cell r="B29">
            <v>34</v>
          </cell>
          <cell r="C29">
            <v>1607</v>
          </cell>
        </row>
        <row r="30">
          <cell r="B30">
            <v>13</v>
          </cell>
          <cell r="C30">
            <v>1209</v>
          </cell>
        </row>
        <row r="31">
          <cell r="B31">
            <v>9</v>
          </cell>
          <cell r="C31">
            <v>871</v>
          </cell>
        </row>
        <row r="32">
          <cell r="B32">
            <v>23</v>
          </cell>
          <cell r="C32">
            <v>3705</v>
          </cell>
        </row>
        <row r="33">
          <cell r="B33">
            <v>789</v>
          </cell>
          <cell r="C33">
            <v>51699</v>
          </cell>
        </row>
        <row r="34">
          <cell r="B34">
            <v>78</v>
          </cell>
          <cell r="C34">
            <v>4028</v>
          </cell>
        </row>
        <row r="35">
          <cell r="B35">
            <v>36</v>
          </cell>
          <cell r="C35">
            <v>2086</v>
          </cell>
        </row>
        <row r="36">
          <cell r="B36">
            <v>42</v>
          </cell>
          <cell r="C36">
            <v>1942</v>
          </cell>
        </row>
        <row r="37">
          <cell r="B37">
            <v>315</v>
          </cell>
          <cell r="C37">
            <v>19156</v>
          </cell>
        </row>
        <row r="38">
          <cell r="B38">
            <v>59</v>
          </cell>
          <cell r="C38">
            <v>4139</v>
          </cell>
        </row>
        <row r="39">
          <cell r="B39">
            <v>46</v>
          </cell>
          <cell r="C39">
            <v>3091</v>
          </cell>
        </row>
        <row r="40">
          <cell r="B40">
            <v>17</v>
          </cell>
          <cell r="C40">
            <v>683</v>
          </cell>
        </row>
        <row r="41">
          <cell r="B41">
            <v>57</v>
          </cell>
          <cell r="C41">
            <v>3119</v>
          </cell>
        </row>
        <row r="42">
          <cell r="B42">
            <v>59</v>
          </cell>
          <cell r="C42">
            <v>3390</v>
          </cell>
        </row>
        <row r="43">
          <cell r="B43">
            <v>59</v>
          </cell>
          <cell r="C43">
            <v>3926</v>
          </cell>
        </row>
        <row r="44">
          <cell r="B44">
            <v>18</v>
          </cell>
          <cell r="C44">
            <v>808</v>
          </cell>
        </row>
        <row r="45">
          <cell r="B45">
            <v>70</v>
          </cell>
          <cell r="C45">
            <v>4727</v>
          </cell>
        </row>
        <row r="46">
          <cell r="B46">
            <v>33</v>
          </cell>
          <cell r="C46">
            <v>1813</v>
          </cell>
        </row>
        <row r="47">
          <cell r="B47">
            <v>7</v>
          </cell>
          <cell r="C47">
            <v>515</v>
          </cell>
        </row>
        <row r="48">
          <cell r="B48">
            <v>7</v>
          </cell>
          <cell r="C48">
            <v>1340</v>
          </cell>
        </row>
        <row r="49">
          <cell r="B49">
            <v>23</v>
          </cell>
          <cell r="C49">
            <v>1059</v>
          </cell>
        </row>
        <row r="50">
          <cell r="B50">
            <v>326</v>
          </cell>
          <cell r="C50">
            <v>23788</v>
          </cell>
        </row>
        <row r="51">
          <cell r="B51">
            <v>28</v>
          </cell>
          <cell r="C51">
            <v>1451</v>
          </cell>
        </row>
        <row r="52">
          <cell r="B52">
            <v>32</v>
          </cell>
          <cell r="C52">
            <v>1999</v>
          </cell>
        </row>
        <row r="53">
          <cell r="B53">
            <v>39</v>
          </cell>
          <cell r="C53">
            <v>2601</v>
          </cell>
        </row>
        <row r="54">
          <cell r="B54">
            <v>43</v>
          </cell>
          <cell r="C54">
            <v>3974</v>
          </cell>
        </row>
        <row r="55">
          <cell r="B55">
            <v>64</v>
          </cell>
          <cell r="C55">
            <v>5359</v>
          </cell>
        </row>
        <row r="56">
          <cell r="B56">
            <v>39</v>
          </cell>
          <cell r="C56">
            <v>1669</v>
          </cell>
        </row>
        <row r="57">
          <cell r="B57">
            <v>38</v>
          </cell>
          <cell r="C57">
            <v>2409</v>
          </cell>
        </row>
        <row r="58">
          <cell r="B58">
            <v>24</v>
          </cell>
          <cell r="C58">
            <v>2095</v>
          </cell>
        </row>
        <row r="59">
          <cell r="B59">
            <v>19</v>
          </cell>
          <cell r="C59">
            <v>2231</v>
          </cell>
        </row>
        <row r="60">
          <cell r="B60">
            <v>774</v>
          </cell>
          <cell r="C60">
            <v>59998</v>
          </cell>
        </row>
        <row r="61">
          <cell r="B61">
            <v>247</v>
          </cell>
          <cell r="C61">
            <v>20957</v>
          </cell>
        </row>
        <row r="62">
          <cell r="B62">
            <v>6</v>
          </cell>
          <cell r="C62">
            <v>997</v>
          </cell>
        </row>
        <row r="63">
          <cell r="B63">
            <v>45</v>
          </cell>
          <cell r="C63">
            <v>2544</v>
          </cell>
        </row>
        <row r="64">
          <cell r="B64">
            <v>17</v>
          </cell>
          <cell r="C64">
            <v>1270</v>
          </cell>
        </row>
        <row r="65">
          <cell r="B65">
            <v>59</v>
          </cell>
          <cell r="C65">
            <v>6406</v>
          </cell>
        </row>
        <row r="66">
          <cell r="B66">
            <v>29</v>
          </cell>
          <cell r="C66">
            <v>2185</v>
          </cell>
        </row>
        <row r="67">
          <cell r="B67">
            <v>27</v>
          </cell>
          <cell r="C67">
            <v>2266</v>
          </cell>
        </row>
        <row r="68">
          <cell r="B68">
            <v>23</v>
          </cell>
          <cell r="C68">
            <v>1566</v>
          </cell>
        </row>
        <row r="69">
          <cell r="B69">
            <v>20</v>
          </cell>
          <cell r="C69">
            <v>1215</v>
          </cell>
        </row>
        <row r="70">
          <cell r="B70">
            <v>15</v>
          </cell>
          <cell r="C70">
            <v>1235</v>
          </cell>
        </row>
        <row r="71">
          <cell r="B71">
            <v>6</v>
          </cell>
          <cell r="C71">
            <v>1273</v>
          </cell>
        </row>
        <row r="72">
          <cell r="B72">
            <v>64</v>
          </cell>
          <cell r="C72">
            <v>3318</v>
          </cell>
        </row>
        <row r="73">
          <cell r="B73">
            <v>45</v>
          </cell>
          <cell r="C73">
            <v>2338</v>
          </cell>
        </row>
        <row r="74">
          <cell r="B74">
            <v>19</v>
          </cell>
          <cell r="C74">
            <v>980</v>
          </cell>
        </row>
        <row r="75">
          <cell r="B75">
            <v>93</v>
          </cell>
          <cell r="C75">
            <v>7606</v>
          </cell>
        </row>
        <row r="76">
          <cell r="B76">
            <v>21</v>
          </cell>
          <cell r="C76">
            <v>1683</v>
          </cell>
        </row>
        <row r="77">
          <cell r="B77">
            <v>23</v>
          </cell>
          <cell r="C77">
            <v>2474</v>
          </cell>
        </row>
        <row r="78">
          <cell r="B78">
            <v>22</v>
          </cell>
          <cell r="C78">
            <v>1289</v>
          </cell>
        </row>
        <row r="79">
          <cell r="B79">
            <v>13</v>
          </cell>
          <cell r="C79">
            <v>1164</v>
          </cell>
        </row>
        <row r="80">
          <cell r="B80">
            <v>14</v>
          </cell>
          <cell r="C80">
            <v>996</v>
          </cell>
        </row>
        <row r="81">
          <cell r="B81">
            <v>370</v>
          </cell>
          <cell r="C81">
            <v>28117</v>
          </cell>
        </row>
        <row r="82">
          <cell r="B82">
            <v>22</v>
          </cell>
          <cell r="C82">
            <v>1020</v>
          </cell>
        </row>
        <row r="83">
          <cell r="B83">
            <v>10</v>
          </cell>
          <cell r="C83">
            <v>541</v>
          </cell>
        </row>
        <row r="84">
          <cell r="B84">
            <v>238</v>
          </cell>
          <cell r="C84">
            <v>22409</v>
          </cell>
        </row>
        <row r="85">
          <cell r="B85">
            <v>63</v>
          </cell>
          <cell r="C85">
            <v>2454</v>
          </cell>
        </row>
        <row r="86">
          <cell r="B86">
            <v>37</v>
          </cell>
          <cell r="C86">
            <v>1693</v>
          </cell>
        </row>
        <row r="87">
          <cell r="B87">
            <v>710</v>
          </cell>
          <cell r="C87">
            <v>41212</v>
          </cell>
        </row>
        <row r="88">
          <cell r="B88">
            <v>84</v>
          </cell>
          <cell r="C88">
            <v>4827</v>
          </cell>
        </row>
        <row r="89">
          <cell r="B89">
            <v>25</v>
          </cell>
          <cell r="C89">
            <v>874</v>
          </cell>
        </row>
        <row r="90">
          <cell r="B90">
            <v>26</v>
          </cell>
          <cell r="C90">
            <v>1212</v>
          </cell>
        </row>
        <row r="91">
          <cell r="B91">
            <v>15</v>
          </cell>
          <cell r="C91">
            <v>1365</v>
          </cell>
        </row>
        <row r="92">
          <cell r="B92">
            <v>18</v>
          </cell>
          <cell r="C92">
            <v>1376</v>
          </cell>
        </row>
        <row r="93">
          <cell r="B93">
            <v>22</v>
          </cell>
          <cell r="C93">
            <v>722</v>
          </cell>
        </row>
        <row r="94">
          <cell r="B94">
            <v>17</v>
          </cell>
          <cell r="C94">
            <v>482</v>
          </cell>
        </row>
        <row r="95">
          <cell r="B95">
            <v>5</v>
          </cell>
          <cell r="C95">
            <v>240</v>
          </cell>
        </row>
        <row r="96">
          <cell r="B96">
            <v>235</v>
          </cell>
          <cell r="C96">
            <v>13755</v>
          </cell>
        </row>
        <row r="97">
          <cell r="B97">
            <v>64</v>
          </cell>
          <cell r="C97">
            <v>2061</v>
          </cell>
        </row>
        <row r="98">
          <cell r="B98">
            <v>9</v>
          </cell>
          <cell r="C98">
            <v>542</v>
          </cell>
        </row>
        <row r="99">
          <cell r="B99">
            <v>86</v>
          </cell>
          <cell r="C99">
            <v>6960</v>
          </cell>
        </row>
        <row r="100">
          <cell r="B100">
            <v>19</v>
          </cell>
          <cell r="C100">
            <v>813</v>
          </cell>
        </row>
        <row r="101">
          <cell r="B101">
            <v>57</v>
          </cell>
          <cell r="C101">
            <v>3379</v>
          </cell>
        </row>
        <row r="102">
          <cell r="B102">
            <v>232</v>
          </cell>
          <cell r="C102">
            <v>15646</v>
          </cell>
        </row>
        <row r="103">
          <cell r="B103">
            <v>45</v>
          </cell>
          <cell r="C103">
            <v>2090</v>
          </cell>
        </row>
        <row r="104">
          <cell r="B104">
            <v>61</v>
          </cell>
          <cell r="C104">
            <v>5768</v>
          </cell>
        </row>
        <row r="105">
          <cell r="B105">
            <v>24</v>
          </cell>
          <cell r="C105">
            <v>2036</v>
          </cell>
        </row>
        <row r="106">
          <cell r="B106">
            <v>25</v>
          </cell>
          <cell r="C106">
            <v>1532</v>
          </cell>
        </row>
        <row r="107">
          <cell r="B107">
            <v>53</v>
          </cell>
          <cell r="C107">
            <v>2973</v>
          </cell>
        </row>
        <row r="108">
          <cell r="B108">
            <v>24</v>
          </cell>
          <cell r="C108">
            <v>1247</v>
          </cell>
        </row>
        <row r="109">
          <cell r="B109">
            <v>43</v>
          </cell>
          <cell r="C109">
            <v>1562</v>
          </cell>
        </row>
        <row r="110">
          <cell r="B110">
            <v>26</v>
          </cell>
          <cell r="C110">
            <v>866</v>
          </cell>
        </row>
        <row r="111">
          <cell r="B111">
            <v>17</v>
          </cell>
          <cell r="C111">
            <v>696</v>
          </cell>
        </row>
        <row r="112">
          <cell r="B112">
            <v>94</v>
          </cell>
          <cell r="C112">
            <v>4700</v>
          </cell>
        </row>
        <row r="113">
          <cell r="B113">
            <v>38</v>
          </cell>
          <cell r="C113">
            <v>1524</v>
          </cell>
        </row>
        <row r="114">
          <cell r="B114">
            <v>12</v>
          </cell>
          <cell r="C114">
            <v>944</v>
          </cell>
        </row>
        <row r="115">
          <cell r="B115">
            <v>26</v>
          </cell>
          <cell r="C115">
            <v>1514</v>
          </cell>
        </row>
        <row r="116">
          <cell r="B116">
            <v>10</v>
          </cell>
          <cell r="C116">
            <v>446</v>
          </cell>
        </row>
        <row r="117">
          <cell r="B117">
            <v>8</v>
          </cell>
          <cell r="C117">
            <v>272</v>
          </cell>
        </row>
        <row r="118">
          <cell r="B118">
            <v>335</v>
          </cell>
          <cell r="C118">
            <v>21489</v>
          </cell>
        </row>
        <row r="119">
          <cell r="B119">
            <v>225</v>
          </cell>
          <cell r="C119">
            <v>16224</v>
          </cell>
        </row>
        <row r="120">
          <cell r="B120">
            <v>27</v>
          </cell>
          <cell r="C120">
            <v>2028</v>
          </cell>
        </row>
        <row r="121">
          <cell r="B121">
            <v>44</v>
          </cell>
          <cell r="C121">
            <v>3993</v>
          </cell>
        </row>
        <row r="122">
          <cell r="B122">
            <v>27</v>
          </cell>
          <cell r="C122">
            <v>1871</v>
          </cell>
        </row>
        <row r="123">
          <cell r="B123">
            <v>18</v>
          </cell>
          <cell r="C123">
            <v>714</v>
          </cell>
        </row>
        <row r="124">
          <cell r="B124">
            <v>11</v>
          </cell>
          <cell r="C124">
            <v>783</v>
          </cell>
        </row>
        <row r="125">
          <cell r="B125">
            <v>8</v>
          </cell>
          <cell r="C125">
            <v>416</v>
          </cell>
        </row>
        <row r="126">
          <cell r="B126">
            <v>53</v>
          </cell>
          <cell r="C126">
            <v>3815</v>
          </cell>
        </row>
        <row r="127">
          <cell r="B127">
            <v>19</v>
          </cell>
          <cell r="C127">
            <v>1175</v>
          </cell>
        </row>
        <row r="128">
          <cell r="B128">
            <v>18</v>
          </cell>
          <cell r="C128">
            <v>1429</v>
          </cell>
        </row>
        <row r="129">
          <cell r="B129">
            <v>110</v>
          </cell>
          <cell r="C129">
            <v>5265</v>
          </cell>
        </row>
        <row r="130">
          <cell r="B130">
            <v>12</v>
          </cell>
          <cell r="C130">
            <v>1307</v>
          </cell>
        </row>
        <row r="131">
          <cell r="B131">
            <v>19</v>
          </cell>
          <cell r="C131">
            <v>428</v>
          </cell>
        </row>
        <row r="132">
          <cell r="B132">
            <v>25</v>
          </cell>
          <cell r="C132">
            <v>1834</v>
          </cell>
        </row>
        <row r="133">
          <cell r="B133">
            <v>12</v>
          </cell>
          <cell r="C133">
            <v>431</v>
          </cell>
        </row>
        <row r="134">
          <cell r="B134">
            <v>14</v>
          </cell>
          <cell r="C134">
            <v>689</v>
          </cell>
        </row>
        <row r="135">
          <cell r="B135">
            <v>5</v>
          </cell>
          <cell r="C135">
            <v>131</v>
          </cell>
        </row>
        <row r="136">
          <cell r="B136">
            <v>11</v>
          </cell>
          <cell r="C136">
            <v>164</v>
          </cell>
        </row>
        <row r="137">
          <cell r="B137">
            <v>12</v>
          </cell>
          <cell r="C137">
            <v>281</v>
          </cell>
        </row>
      </sheetData>
      <sheetData sheetId="14">
        <row r="2">
          <cell r="D2">
            <v>60730581.5</v>
          </cell>
        </row>
        <row r="3">
          <cell r="D3">
            <v>16124810</v>
          </cell>
        </row>
        <row r="4">
          <cell r="D4">
            <v>4414356.5</v>
          </cell>
        </row>
        <row r="5">
          <cell r="D5">
            <v>2286958</v>
          </cell>
        </row>
        <row r="6">
          <cell r="D6">
            <v>175512.5</v>
          </cell>
        </row>
        <row r="7">
          <cell r="D7">
            <v>370971.5</v>
          </cell>
        </row>
        <row r="8">
          <cell r="D8">
            <v>591240.5</v>
          </cell>
        </row>
        <row r="9">
          <cell r="D9">
            <v>218433</v>
          </cell>
        </row>
        <row r="10">
          <cell r="D10">
            <v>430355.5</v>
          </cell>
        </row>
        <row r="11">
          <cell r="D11">
            <v>180387</v>
          </cell>
        </row>
        <row r="12">
          <cell r="D12">
            <v>160498.5</v>
          </cell>
        </row>
        <row r="13">
          <cell r="D13">
            <v>127813.5</v>
          </cell>
        </row>
        <row r="14">
          <cell r="D14">
            <v>127813.5</v>
          </cell>
        </row>
        <row r="15">
          <cell r="D15">
            <v>1577158</v>
          </cell>
        </row>
        <row r="16">
          <cell r="D16">
            <v>216031</v>
          </cell>
        </row>
        <row r="17">
          <cell r="D17">
            <v>281657</v>
          </cell>
        </row>
        <row r="18">
          <cell r="D18">
            <v>858137</v>
          </cell>
        </row>
        <row r="19">
          <cell r="D19">
            <v>221333</v>
          </cell>
        </row>
        <row r="20">
          <cell r="D20">
            <v>10005482</v>
          </cell>
        </row>
        <row r="21">
          <cell r="D21">
            <v>890162</v>
          </cell>
        </row>
        <row r="22">
          <cell r="D22">
            <v>599779.5</v>
          </cell>
        </row>
        <row r="23">
          <cell r="D23">
            <v>181899</v>
          </cell>
        </row>
        <row r="24">
          <cell r="D24">
            <v>3202667</v>
          </cell>
        </row>
        <row r="25">
          <cell r="D25">
            <v>1108575.5</v>
          </cell>
        </row>
        <row r="26">
          <cell r="D26">
            <v>1264591</v>
          </cell>
        </row>
        <row r="27">
          <cell r="D27">
            <v>548324</v>
          </cell>
        </row>
        <row r="28">
          <cell r="D28">
            <v>361027</v>
          </cell>
        </row>
        <row r="29">
          <cell r="D29">
            <v>413893.5</v>
          </cell>
        </row>
        <row r="30">
          <cell r="D30">
            <v>339752.5</v>
          </cell>
        </row>
        <row r="31">
          <cell r="D31">
            <v>229494.5</v>
          </cell>
        </row>
        <row r="32">
          <cell r="D32">
            <v>865316.5</v>
          </cell>
        </row>
        <row r="33">
          <cell r="D33">
            <v>11652380.5</v>
          </cell>
        </row>
        <row r="34">
          <cell r="D34">
            <v>1057524</v>
          </cell>
        </row>
        <row r="35">
          <cell r="D35">
            <v>519704.5</v>
          </cell>
        </row>
        <row r="36">
          <cell r="D36">
            <v>537819.5</v>
          </cell>
        </row>
        <row r="37">
          <cell r="D37">
            <v>4921359.5</v>
          </cell>
        </row>
        <row r="38">
          <cell r="D38">
            <v>923023.5</v>
          </cell>
        </row>
        <row r="39">
          <cell r="D39">
            <v>868516</v>
          </cell>
        </row>
        <row r="40">
          <cell r="D40">
            <v>207375</v>
          </cell>
        </row>
        <row r="41">
          <cell r="D41">
            <v>886370</v>
          </cell>
        </row>
        <row r="42">
          <cell r="D42">
            <v>856947</v>
          </cell>
        </row>
        <row r="43">
          <cell r="D43">
            <v>937591.5</v>
          </cell>
        </row>
        <row r="44">
          <cell r="D44">
            <v>241536.5</v>
          </cell>
        </row>
        <row r="45">
          <cell r="D45">
            <v>1224170</v>
          </cell>
        </row>
        <row r="46">
          <cell r="D46">
            <v>534731</v>
          </cell>
        </row>
        <row r="47">
          <cell r="D47">
            <v>140582.5</v>
          </cell>
        </row>
        <row r="48">
          <cell r="D48">
            <v>235473.5</v>
          </cell>
        </row>
        <row r="49">
          <cell r="D49">
            <v>313383</v>
          </cell>
        </row>
        <row r="50">
          <cell r="D50">
            <v>4449327</v>
          </cell>
        </row>
        <row r="51">
          <cell r="D51">
            <v>287505</v>
          </cell>
        </row>
        <row r="52">
          <cell r="D52">
            <v>446586.5</v>
          </cell>
        </row>
        <row r="53">
          <cell r="D53">
            <v>533060</v>
          </cell>
        </row>
        <row r="54">
          <cell r="D54">
            <v>702003</v>
          </cell>
        </row>
        <row r="55">
          <cell r="D55">
            <v>1005077</v>
          </cell>
        </row>
        <row r="56">
          <cell r="D56">
            <v>352754.5</v>
          </cell>
        </row>
        <row r="57">
          <cell r="D57">
            <v>391761</v>
          </cell>
        </row>
        <row r="58">
          <cell r="D58">
            <v>395249</v>
          </cell>
        </row>
        <row r="59">
          <cell r="D59">
            <v>335331</v>
          </cell>
        </row>
        <row r="60">
          <cell r="D60">
            <v>12079220</v>
          </cell>
        </row>
        <row r="61">
          <cell r="D61">
            <v>3748526</v>
          </cell>
        </row>
        <row r="62">
          <cell r="D62">
            <v>198564</v>
          </cell>
        </row>
        <row r="63">
          <cell r="D63">
            <v>392353</v>
          </cell>
        </row>
        <row r="64">
          <cell r="D64">
            <v>292236</v>
          </cell>
        </row>
        <row r="65">
          <cell r="D65">
            <v>1012764</v>
          </cell>
        </row>
        <row r="66">
          <cell r="D66">
            <v>338510.5</v>
          </cell>
        </row>
        <row r="67">
          <cell r="D67">
            <v>421364.5</v>
          </cell>
        </row>
        <row r="68">
          <cell r="D68">
            <v>345776</v>
          </cell>
        </row>
        <row r="69">
          <cell r="D69">
            <v>269836.5</v>
          </cell>
        </row>
        <row r="70">
          <cell r="D70">
            <v>224066.5</v>
          </cell>
        </row>
        <row r="71">
          <cell r="D71">
            <v>253055</v>
          </cell>
        </row>
        <row r="72">
          <cell r="D72">
            <v>892971.5</v>
          </cell>
        </row>
        <row r="73">
          <cell r="D73">
            <v>663132.5</v>
          </cell>
        </row>
        <row r="74">
          <cell r="D74">
            <v>229839</v>
          </cell>
        </row>
        <row r="75">
          <cell r="D75">
            <v>1547274</v>
          </cell>
        </row>
        <row r="76">
          <cell r="D76">
            <v>362457</v>
          </cell>
        </row>
        <row r="77">
          <cell r="D77">
            <v>477042</v>
          </cell>
        </row>
        <row r="78">
          <cell r="D78">
            <v>321106.5</v>
          </cell>
        </row>
        <row r="79">
          <cell r="D79">
            <v>210666</v>
          </cell>
        </row>
        <row r="80">
          <cell r="D80">
            <v>176002.5</v>
          </cell>
        </row>
        <row r="81">
          <cell r="D81">
            <v>5890448.5</v>
          </cell>
        </row>
        <row r="82">
          <cell r="D82">
            <v>321117</v>
          </cell>
        </row>
        <row r="83">
          <cell r="D83">
            <v>158724</v>
          </cell>
        </row>
        <row r="84">
          <cell r="D84">
            <v>4341260</v>
          </cell>
        </row>
        <row r="85">
          <cell r="D85">
            <v>573349</v>
          </cell>
        </row>
        <row r="86">
          <cell r="D86">
            <v>495998.5</v>
          </cell>
        </row>
        <row r="87">
          <cell r="D87">
            <v>14130288.5</v>
          </cell>
        </row>
        <row r="88">
          <cell r="D88">
            <v>1329043.5</v>
          </cell>
        </row>
        <row r="89">
          <cell r="D89">
            <v>304061.5</v>
          </cell>
        </row>
        <row r="90">
          <cell r="D90">
            <v>310753.5</v>
          </cell>
        </row>
        <row r="91">
          <cell r="D91">
            <v>322366</v>
          </cell>
        </row>
        <row r="92">
          <cell r="D92">
            <v>391862.5</v>
          </cell>
        </row>
        <row r="93">
          <cell r="D93">
            <v>312687.5</v>
          </cell>
        </row>
        <row r="94">
          <cell r="D94">
            <v>226071</v>
          </cell>
        </row>
        <row r="95">
          <cell r="D95">
            <v>86616.5</v>
          </cell>
        </row>
        <row r="96">
          <cell r="D96">
            <v>5856189.5</v>
          </cell>
        </row>
        <row r="97">
          <cell r="D97">
            <v>924514</v>
          </cell>
        </row>
        <row r="98">
          <cell r="D98">
            <v>281514</v>
          </cell>
        </row>
        <row r="99">
          <cell r="D99">
            <v>3116023.5</v>
          </cell>
        </row>
        <row r="100">
          <cell r="D100">
            <v>426630.5</v>
          </cell>
        </row>
        <row r="101">
          <cell r="D101">
            <v>1107507.5</v>
          </cell>
        </row>
        <row r="102">
          <cell r="D102">
            <v>4083635.5</v>
          </cell>
        </row>
        <row r="103">
          <cell r="D103">
            <v>632345</v>
          </cell>
        </row>
        <row r="104">
          <cell r="D104">
            <v>1265099.5</v>
          </cell>
        </row>
        <row r="105">
          <cell r="D105">
            <v>587214</v>
          </cell>
        </row>
        <row r="106">
          <cell r="D106">
            <v>399691</v>
          </cell>
        </row>
        <row r="107">
          <cell r="D107">
            <v>805325.5</v>
          </cell>
        </row>
        <row r="108">
          <cell r="D108">
            <v>393960.5</v>
          </cell>
        </row>
        <row r="109">
          <cell r="D109">
            <v>575156.5</v>
          </cell>
        </row>
        <row r="110">
          <cell r="D110">
            <v>374205.5</v>
          </cell>
        </row>
        <row r="111">
          <cell r="D111">
            <v>200951</v>
          </cell>
        </row>
        <row r="112">
          <cell r="D112">
            <v>1973576</v>
          </cell>
        </row>
        <row r="113">
          <cell r="D113">
            <v>715967.5</v>
          </cell>
        </row>
        <row r="114">
          <cell r="D114">
            <v>363382</v>
          </cell>
        </row>
        <row r="115">
          <cell r="D115">
            <v>556914.5</v>
          </cell>
        </row>
        <row r="116">
          <cell r="D116">
            <v>174520</v>
          </cell>
        </row>
        <row r="117">
          <cell r="D117">
            <v>162792</v>
          </cell>
        </row>
        <row r="118">
          <cell r="D118">
            <v>6743882.5</v>
          </cell>
        </row>
        <row r="119">
          <cell r="D119">
            <v>5083170.5</v>
          </cell>
        </row>
        <row r="120">
          <cell r="D120">
            <v>436030.5</v>
          </cell>
        </row>
        <row r="121">
          <cell r="D121">
            <v>1273965.5</v>
          </cell>
        </row>
        <row r="122">
          <cell r="D122">
            <v>642985.5</v>
          </cell>
        </row>
        <row r="123">
          <cell r="D123">
            <v>446433.5</v>
          </cell>
        </row>
        <row r="124">
          <cell r="D124">
            <v>272891</v>
          </cell>
        </row>
        <row r="125">
          <cell r="D125">
            <v>170486</v>
          </cell>
        </row>
        <row r="126">
          <cell r="D126">
            <v>1116226</v>
          </cell>
        </row>
        <row r="127">
          <cell r="D127">
            <v>319604.5</v>
          </cell>
        </row>
        <row r="128">
          <cell r="D128">
            <v>404548</v>
          </cell>
        </row>
        <row r="129">
          <cell r="D129">
            <v>1660712</v>
          </cell>
        </row>
        <row r="130">
          <cell r="D130">
            <v>334409</v>
          </cell>
        </row>
        <row r="131">
          <cell r="D131">
            <v>157745.5</v>
          </cell>
        </row>
        <row r="132">
          <cell r="D132">
            <v>561607</v>
          </cell>
        </row>
        <row r="133">
          <cell r="D133">
            <v>162121.5</v>
          </cell>
        </row>
        <row r="134">
          <cell r="D134">
            <v>160159</v>
          </cell>
        </row>
        <row r="135">
          <cell r="D135">
            <v>57480</v>
          </cell>
        </row>
        <row r="136">
          <cell r="D136">
            <v>99730.5</v>
          </cell>
        </row>
        <row r="137">
          <cell r="D137">
            <v>127459.5</v>
          </cell>
        </row>
      </sheetData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zoomScale="90" zoomScaleNormal="90" workbookViewId="0"/>
  </sheetViews>
  <sheetFormatPr defaultColWidth="12.44140625" defaultRowHeight="22.5" customHeight="1" x14ac:dyDescent="0.3"/>
  <cols>
    <col min="1" max="4" width="12.44140625" style="2"/>
    <col min="5" max="8" width="12.44140625" style="174"/>
    <col min="9" max="211" width="12.44140625" style="2"/>
    <col min="212" max="212" width="15.88671875" style="2" customWidth="1"/>
    <col min="213" max="213" width="7.88671875" style="2" bestFit="1" customWidth="1"/>
    <col min="214" max="214" width="11.5546875" style="2" customWidth="1"/>
    <col min="215" max="215" width="9.5546875" style="2" bestFit="1" customWidth="1"/>
    <col min="216" max="216" width="4.5546875" style="2" customWidth="1"/>
    <col min="217" max="218" width="5.44140625" style="2" bestFit="1" customWidth="1"/>
    <col min="219" max="219" width="8" style="2" customWidth="1"/>
    <col min="220" max="220" width="6.88671875" style="2" bestFit="1" customWidth="1"/>
    <col min="221" max="221" width="9" style="2" bestFit="1" customWidth="1"/>
    <col min="222" max="222" width="9.5546875" style="2" bestFit="1" customWidth="1"/>
    <col min="223" max="223" width="5" style="2" bestFit="1" customWidth="1"/>
    <col min="224" max="224" width="5.44140625" style="2" bestFit="1" customWidth="1"/>
    <col min="225" max="225" width="9" style="2" bestFit="1" customWidth="1"/>
    <col min="226" max="226" width="5.44140625" style="2" bestFit="1" customWidth="1"/>
    <col min="227" max="227" width="7.44140625" style="2" bestFit="1" customWidth="1"/>
    <col min="228" max="228" width="7.88671875" style="2" bestFit="1" customWidth="1"/>
    <col min="229" max="229" width="12.44140625" style="2"/>
    <col min="230" max="230" width="9.5546875" style="2" bestFit="1" customWidth="1"/>
    <col min="231" max="231" width="5" style="2" bestFit="1" customWidth="1"/>
    <col min="232" max="233" width="5.44140625" style="2" bestFit="1" customWidth="1"/>
    <col min="234" max="467" width="12.44140625" style="2"/>
    <col min="468" max="468" width="15.88671875" style="2" customWidth="1"/>
    <col min="469" max="469" width="7.88671875" style="2" bestFit="1" customWidth="1"/>
    <col min="470" max="470" width="11.5546875" style="2" customWidth="1"/>
    <col min="471" max="471" width="9.5546875" style="2" bestFit="1" customWidth="1"/>
    <col min="472" max="472" width="4.5546875" style="2" customWidth="1"/>
    <col min="473" max="474" width="5.44140625" style="2" bestFit="1" customWidth="1"/>
    <col min="475" max="475" width="8" style="2" customWidth="1"/>
    <col min="476" max="476" width="6.88671875" style="2" bestFit="1" customWidth="1"/>
    <col min="477" max="477" width="9" style="2" bestFit="1" customWidth="1"/>
    <col min="478" max="478" width="9.5546875" style="2" bestFit="1" customWidth="1"/>
    <col min="479" max="479" width="5" style="2" bestFit="1" customWidth="1"/>
    <col min="480" max="480" width="5.44140625" style="2" bestFit="1" customWidth="1"/>
    <col min="481" max="481" width="9" style="2" bestFit="1" customWidth="1"/>
    <col min="482" max="482" width="5.44140625" style="2" bestFit="1" customWidth="1"/>
    <col min="483" max="483" width="7.44140625" style="2" bestFit="1" customWidth="1"/>
    <col min="484" max="484" width="7.88671875" style="2" bestFit="1" customWidth="1"/>
    <col min="485" max="485" width="12.44140625" style="2"/>
    <col min="486" max="486" width="9.5546875" style="2" bestFit="1" customWidth="1"/>
    <col min="487" max="487" width="5" style="2" bestFit="1" customWidth="1"/>
    <col min="488" max="489" width="5.44140625" style="2" bestFit="1" customWidth="1"/>
    <col min="490" max="723" width="12.44140625" style="2"/>
    <col min="724" max="724" width="15.88671875" style="2" customWidth="1"/>
    <col min="725" max="725" width="7.88671875" style="2" bestFit="1" customWidth="1"/>
    <col min="726" max="726" width="11.5546875" style="2" customWidth="1"/>
    <col min="727" max="727" width="9.5546875" style="2" bestFit="1" customWidth="1"/>
    <col min="728" max="728" width="4.5546875" style="2" customWidth="1"/>
    <col min="729" max="730" width="5.44140625" style="2" bestFit="1" customWidth="1"/>
    <col min="731" max="731" width="8" style="2" customWidth="1"/>
    <col min="732" max="732" width="6.88671875" style="2" bestFit="1" customWidth="1"/>
    <col min="733" max="733" width="9" style="2" bestFit="1" customWidth="1"/>
    <col min="734" max="734" width="9.5546875" style="2" bestFit="1" customWidth="1"/>
    <col min="735" max="735" width="5" style="2" bestFit="1" customWidth="1"/>
    <col min="736" max="736" width="5.44140625" style="2" bestFit="1" customWidth="1"/>
    <col min="737" max="737" width="9" style="2" bestFit="1" customWidth="1"/>
    <col min="738" max="738" width="5.44140625" style="2" bestFit="1" customWidth="1"/>
    <col min="739" max="739" width="7.44140625" style="2" bestFit="1" customWidth="1"/>
    <col min="740" max="740" width="7.88671875" style="2" bestFit="1" customWidth="1"/>
    <col min="741" max="741" width="12.44140625" style="2"/>
    <col min="742" max="742" width="9.5546875" style="2" bestFit="1" customWidth="1"/>
    <col min="743" max="743" width="5" style="2" bestFit="1" customWidth="1"/>
    <col min="744" max="745" width="5.44140625" style="2" bestFit="1" customWidth="1"/>
    <col min="746" max="979" width="12.44140625" style="2"/>
    <col min="980" max="980" width="15.88671875" style="2" customWidth="1"/>
    <col min="981" max="981" width="7.88671875" style="2" bestFit="1" customWidth="1"/>
    <col min="982" max="982" width="11.5546875" style="2" customWidth="1"/>
    <col min="983" max="983" width="9.5546875" style="2" bestFit="1" customWidth="1"/>
    <col min="984" max="984" width="4.5546875" style="2" customWidth="1"/>
    <col min="985" max="986" width="5.44140625" style="2" bestFit="1" customWidth="1"/>
    <col min="987" max="987" width="8" style="2" customWidth="1"/>
    <col min="988" max="988" width="6.88671875" style="2" bestFit="1" customWidth="1"/>
    <col min="989" max="989" width="9" style="2" bestFit="1" customWidth="1"/>
    <col min="990" max="990" width="9.5546875" style="2" bestFit="1" customWidth="1"/>
    <col min="991" max="991" width="5" style="2" bestFit="1" customWidth="1"/>
    <col min="992" max="992" width="5.44140625" style="2" bestFit="1" customWidth="1"/>
    <col min="993" max="993" width="9" style="2" bestFit="1" customWidth="1"/>
    <col min="994" max="994" width="5.44140625" style="2" bestFit="1" customWidth="1"/>
    <col min="995" max="995" width="7.44140625" style="2" bestFit="1" customWidth="1"/>
    <col min="996" max="996" width="7.88671875" style="2" bestFit="1" customWidth="1"/>
    <col min="997" max="997" width="12.44140625" style="2"/>
    <col min="998" max="998" width="9.5546875" style="2" bestFit="1" customWidth="1"/>
    <col min="999" max="999" width="5" style="2" bestFit="1" customWidth="1"/>
    <col min="1000" max="1001" width="5.44140625" style="2" bestFit="1" customWidth="1"/>
    <col min="1002" max="1235" width="12.44140625" style="2"/>
    <col min="1236" max="1236" width="15.88671875" style="2" customWidth="1"/>
    <col min="1237" max="1237" width="7.88671875" style="2" bestFit="1" customWidth="1"/>
    <col min="1238" max="1238" width="11.5546875" style="2" customWidth="1"/>
    <col min="1239" max="1239" width="9.5546875" style="2" bestFit="1" customWidth="1"/>
    <col min="1240" max="1240" width="4.5546875" style="2" customWidth="1"/>
    <col min="1241" max="1242" width="5.44140625" style="2" bestFit="1" customWidth="1"/>
    <col min="1243" max="1243" width="8" style="2" customWidth="1"/>
    <col min="1244" max="1244" width="6.88671875" style="2" bestFit="1" customWidth="1"/>
    <col min="1245" max="1245" width="9" style="2" bestFit="1" customWidth="1"/>
    <col min="1246" max="1246" width="9.5546875" style="2" bestFit="1" customWidth="1"/>
    <col min="1247" max="1247" width="5" style="2" bestFit="1" customWidth="1"/>
    <col min="1248" max="1248" width="5.44140625" style="2" bestFit="1" customWidth="1"/>
    <col min="1249" max="1249" width="9" style="2" bestFit="1" customWidth="1"/>
    <col min="1250" max="1250" width="5.44140625" style="2" bestFit="1" customWidth="1"/>
    <col min="1251" max="1251" width="7.44140625" style="2" bestFit="1" customWidth="1"/>
    <col min="1252" max="1252" width="7.88671875" style="2" bestFit="1" customWidth="1"/>
    <col min="1253" max="1253" width="12.44140625" style="2"/>
    <col min="1254" max="1254" width="9.5546875" style="2" bestFit="1" customWidth="1"/>
    <col min="1255" max="1255" width="5" style="2" bestFit="1" customWidth="1"/>
    <col min="1256" max="1257" width="5.44140625" style="2" bestFit="1" customWidth="1"/>
    <col min="1258" max="1491" width="12.44140625" style="2"/>
    <col min="1492" max="1492" width="15.88671875" style="2" customWidth="1"/>
    <col min="1493" max="1493" width="7.88671875" style="2" bestFit="1" customWidth="1"/>
    <col min="1494" max="1494" width="11.5546875" style="2" customWidth="1"/>
    <col min="1495" max="1495" width="9.5546875" style="2" bestFit="1" customWidth="1"/>
    <col min="1496" max="1496" width="4.5546875" style="2" customWidth="1"/>
    <col min="1497" max="1498" width="5.44140625" style="2" bestFit="1" customWidth="1"/>
    <col min="1499" max="1499" width="8" style="2" customWidth="1"/>
    <col min="1500" max="1500" width="6.88671875" style="2" bestFit="1" customWidth="1"/>
    <col min="1501" max="1501" width="9" style="2" bestFit="1" customWidth="1"/>
    <col min="1502" max="1502" width="9.5546875" style="2" bestFit="1" customWidth="1"/>
    <col min="1503" max="1503" width="5" style="2" bestFit="1" customWidth="1"/>
    <col min="1504" max="1504" width="5.44140625" style="2" bestFit="1" customWidth="1"/>
    <col min="1505" max="1505" width="9" style="2" bestFit="1" customWidth="1"/>
    <col min="1506" max="1506" width="5.44140625" style="2" bestFit="1" customWidth="1"/>
    <col min="1507" max="1507" width="7.44140625" style="2" bestFit="1" customWidth="1"/>
    <col min="1508" max="1508" width="7.88671875" style="2" bestFit="1" customWidth="1"/>
    <col min="1509" max="1509" width="12.44140625" style="2"/>
    <col min="1510" max="1510" width="9.5546875" style="2" bestFit="1" customWidth="1"/>
    <col min="1511" max="1511" width="5" style="2" bestFit="1" customWidth="1"/>
    <col min="1512" max="1513" width="5.44140625" style="2" bestFit="1" customWidth="1"/>
    <col min="1514" max="1747" width="12.44140625" style="2"/>
    <col min="1748" max="1748" width="15.88671875" style="2" customWidth="1"/>
    <col min="1749" max="1749" width="7.88671875" style="2" bestFit="1" customWidth="1"/>
    <col min="1750" max="1750" width="11.5546875" style="2" customWidth="1"/>
    <col min="1751" max="1751" width="9.5546875" style="2" bestFit="1" customWidth="1"/>
    <col min="1752" max="1752" width="4.5546875" style="2" customWidth="1"/>
    <col min="1753" max="1754" width="5.44140625" style="2" bestFit="1" customWidth="1"/>
    <col min="1755" max="1755" width="8" style="2" customWidth="1"/>
    <col min="1756" max="1756" width="6.88671875" style="2" bestFit="1" customWidth="1"/>
    <col min="1757" max="1757" width="9" style="2" bestFit="1" customWidth="1"/>
    <col min="1758" max="1758" width="9.5546875" style="2" bestFit="1" customWidth="1"/>
    <col min="1759" max="1759" width="5" style="2" bestFit="1" customWidth="1"/>
    <col min="1760" max="1760" width="5.44140625" style="2" bestFit="1" customWidth="1"/>
    <col min="1761" max="1761" width="9" style="2" bestFit="1" customWidth="1"/>
    <col min="1762" max="1762" width="5.44140625" style="2" bestFit="1" customWidth="1"/>
    <col min="1763" max="1763" width="7.44140625" style="2" bestFit="1" customWidth="1"/>
    <col min="1764" max="1764" width="7.88671875" style="2" bestFit="1" customWidth="1"/>
    <col min="1765" max="1765" width="12.44140625" style="2"/>
    <col min="1766" max="1766" width="9.5546875" style="2" bestFit="1" customWidth="1"/>
    <col min="1767" max="1767" width="5" style="2" bestFit="1" customWidth="1"/>
    <col min="1768" max="1769" width="5.44140625" style="2" bestFit="1" customWidth="1"/>
    <col min="1770" max="2003" width="12.44140625" style="2"/>
    <col min="2004" max="2004" width="15.88671875" style="2" customWidth="1"/>
    <col min="2005" max="2005" width="7.88671875" style="2" bestFit="1" customWidth="1"/>
    <col min="2006" max="2006" width="11.5546875" style="2" customWidth="1"/>
    <col min="2007" max="2007" width="9.5546875" style="2" bestFit="1" customWidth="1"/>
    <col min="2008" max="2008" width="4.5546875" style="2" customWidth="1"/>
    <col min="2009" max="2010" width="5.44140625" style="2" bestFit="1" customWidth="1"/>
    <col min="2011" max="2011" width="8" style="2" customWidth="1"/>
    <col min="2012" max="2012" width="6.88671875" style="2" bestFit="1" customWidth="1"/>
    <col min="2013" max="2013" width="9" style="2" bestFit="1" customWidth="1"/>
    <col min="2014" max="2014" width="9.5546875" style="2" bestFit="1" customWidth="1"/>
    <col min="2015" max="2015" width="5" style="2" bestFit="1" customWidth="1"/>
    <col min="2016" max="2016" width="5.44140625" style="2" bestFit="1" customWidth="1"/>
    <col min="2017" max="2017" width="9" style="2" bestFit="1" customWidth="1"/>
    <col min="2018" max="2018" width="5.44140625" style="2" bestFit="1" customWidth="1"/>
    <col min="2019" max="2019" width="7.44140625" style="2" bestFit="1" customWidth="1"/>
    <col min="2020" max="2020" width="7.88671875" style="2" bestFit="1" customWidth="1"/>
    <col min="2021" max="2021" width="12.44140625" style="2"/>
    <col min="2022" max="2022" width="9.5546875" style="2" bestFit="1" customWidth="1"/>
    <col min="2023" max="2023" width="5" style="2" bestFit="1" customWidth="1"/>
    <col min="2024" max="2025" width="5.44140625" style="2" bestFit="1" customWidth="1"/>
    <col min="2026" max="2259" width="12.44140625" style="2"/>
    <col min="2260" max="2260" width="15.88671875" style="2" customWidth="1"/>
    <col min="2261" max="2261" width="7.88671875" style="2" bestFit="1" customWidth="1"/>
    <col min="2262" max="2262" width="11.5546875" style="2" customWidth="1"/>
    <col min="2263" max="2263" width="9.5546875" style="2" bestFit="1" customWidth="1"/>
    <col min="2264" max="2264" width="4.5546875" style="2" customWidth="1"/>
    <col min="2265" max="2266" width="5.44140625" style="2" bestFit="1" customWidth="1"/>
    <col min="2267" max="2267" width="8" style="2" customWidth="1"/>
    <col min="2268" max="2268" width="6.88671875" style="2" bestFit="1" customWidth="1"/>
    <col min="2269" max="2269" width="9" style="2" bestFit="1" customWidth="1"/>
    <col min="2270" max="2270" width="9.5546875" style="2" bestFit="1" customWidth="1"/>
    <col min="2271" max="2271" width="5" style="2" bestFit="1" customWidth="1"/>
    <col min="2272" max="2272" width="5.44140625" style="2" bestFit="1" customWidth="1"/>
    <col min="2273" max="2273" width="9" style="2" bestFit="1" customWidth="1"/>
    <col min="2274" max="2274" width="5.44140625" style="2" bestFit="1" customWidth="1"/>
    <col min="2275" max="2275" width="7.44140625" style="2" bestFit="1" customWidth="1"/>
    <col min="2276" max="2276" width="7.88671875" style="2" bestFit="1" customWidth="1"/>
    <col min="2277" max="2277" width="12.44140625" style="2"/>
    <col min="2278" max="2278" width="9.5546875" style="2" bestFit="1" customWidth="1"/>
    <col min="2279" max="2279" width="5" style="2" bestFit="1" customWidth="1"/>
    <col min="2280" max="2281" width="5.44140625" style="2" bestFit="1" customWidth="1"/>
    <col min="2282" max="2515" width="12.44140625" style="2"/>
    <col min="2516" max="2516" width="15.88671875" style="2" customWidth="1"/>
    <col min="2517" max="2517" width="7.88671875" style="2" bestFit="1" customWidth="1"/>
    <col min="2518" max="2518" width="11.5546875" style="2" customWidth="1"/>
    <col min="2519" max="2519" width="9.5546875" style="2" bestFit="1" customWidth="1"/>
    <col min="2520" max="2520" width="4.5546875" style="2" customWidth="1"/>
    <col min="2521" max="2522" width="5.44140625" style="2" bestFit="1" customWidth="1"/>
    <col min="2523" max="2523" width="8" style="2" customWidth="1"/>
    <col min="2524" max="2524" width="6.88671875" style="2" bestFit="1" customWidth="1"/>
    <col min="2525" max="2525" width="9" style="2" bestFit="1" customWidth="1"/>
    <col min="2526" max="2526" width="9.5546875" style="2" bestFit="1" customWidth="1"/>
    <col min="2527" max="2527" width="5" style="2" bestFit="1" customWidth="1"/>
    <col min="2528" max="2528" width="5.44140625" style="2" bestFit="1" customWidth="1"/>
    <col min="2529" max="2529" width="9" style="2" bestFit="1" customWidth="1"/>
    <col min="2530" max="2530" width="5.44140625" style="2" bestFit="1" customWidth="1"/>
    <col min="2531" max="2531" width="7.44140625" style="2" bestFit="1" customWidth="1"/>
    <col min="2532" max="2532" width="7.88671875" style="2" bestFit="1" customWidth="1"/>
    <col min="2533" max="2533" width="12.44140625" style="2"/>
    <col min="2534" max="2534" width="9.5546875" style="2" bestFit="1" customWidth="1"/>
    <col min="2535" max="2535" width="5" style="2" bestFit="1" customWidth="1"/>
    <col min="2536" max="2537" width="5.44140625" style="2" bestFit="1" customWidth="1"/>
    <col min="2538" max="2771" width="12.44140625" style="2"/>
    <col min="2772" max="2772" width="15.88671875" style="2" customWidth="1"/>
    <col min="2773" max="2773" width="7.88671875" style="2" bestFit="1" customWidth="1"/>
    <col min="2774" max="2774" width="11.5546875" style="2" customWidth="1"/>
    <col min="2775" max="2775" width="9.5546875" style="2" bestFit="1" customWidth="1"/>
    <col min="2776" max="2776" width="4.5546875" style="2" customWidth="1"/>
    <col min="2777" max="2778" width="5.44140625" style="2" bestFit="1" customWidth="1"/>
    <col min="2779" max="2779" width="8" style="2" customWidth="1"/>
    <col min="2780" max="2780" width="6.88671875" style="2" bestFit="1" customWidth="1"/>
    <col min="2781" max="2781" width="9" style="2" bestFit="1" customWidth="1"/>
    <col min="2782" max="2782" width="9.5546875" style="2" bestFit="1" customWidth="1"/>
    <col min="2783" max="2783" width="5" style="2" bestFit="1" customWidth="1"/>
    <col min="2784" max="2784" width="5.44140625" style="2" bestFit="1" customWidth="1"/>
    <col min="2785" max="2785" width="9" style="2" bestFit="1" customWidth="1"/>
    <col min="2786" max="2786" width="5.44140625" style="2" bestFit="1" customWidth="1"/>
    <col min="2787" max="2787" width="7.44140625" style="2" bestFit="1" customWidth="1"/>
    <col min="2788" max="2788" width="7.88671875" style="2" bestFit="1" customWidth="1"/>
    <col min="2789" max="2789" width="12.44140625" style="2"/>
    <col min="2790" max="2790" width="9.5546875" style="2" bestFit="1" customWidth="1"/>
    <col min="2791" max="2791" width="5" style="2" bestFit="1" customWidth="1"/>
    <col min="2792" max="2793" width="5.44140625" style="2" bestFit="1" customWidth="1"/>
    <col min="2794" max="3027" width="12.44140625" style="2"/>
    <col min="3028" max="3028" width="15.88671875" style="2" customWidth="1"/>
    <col min="3029" max="3029" width="7.88671875" style="2" bestFit="1" customWidth="1"/>
    <col min="3030" max="3030" width="11.5546875" style="2" customWidth="1"/>
    <col min="3031" max="3031" width="9.5546875" style="2" bestFit="1" customWidth="1"/>
    <col min="3032" max="3032" width="4.5546875" style="2" customWidth="1"/>
    <col min="3033" max="3034" width="5.44140625" style="2" bestFit="1" customWidth="1"/>
    <col min="3035" max="3035" width="8" style="2" customWidth="1"/>
    <col min="3036" max="3036" width="6.88671875" style="2" bestFit="1" customWidth="1"/>
    <col min="3037" max="3037" width="9" style="2" bestFit="1" customWidth="1"/>
    <col min="3038" max="3038" width="9.5546875" style="2" bestFit="1" customWidth="1"/>
    <col min="3039" max="3039" width="5" style="2" bestFit="1" customWidth="1"/>
    <col min="3040" max="3040" width="5.44140625" style="2" bestFit="1" customWidth="1"/>
    <col min="3041" max="3041" width="9" style="2" bestFit="1" customWidth="1"/>
    <col min="3042" max="3042" width="5.44140625" style="2" bestFit="1" customWidth="1"/>
    <col min="3043" max="3043" width="7.44140625" style="2" bestFit="1" customWidth="1"/>
    <col min="3044" max="3044" width="7.88671875" style="2" bestFit="1" customWidth="1"/>
    <col min="3045" max="3045" width="12.44140625" style="2"/>
    <col min="3046" max="3046" width="9.5546875" style="2" bestFit="1" customWidth="1"/>
    <col min="3047" max="3047" width="5" style="2" bestFit="1" customWidth="1"/>
    <col min="3048" max="3049" width="5.44140625" style="2" bestFit="1" customWidth="1"/>
    <col min="3050" max="3283" width="12.44140625" style="2"/>
    <col min="3284" max="3284" width="15.88671875" style="2" customWidth="1"/>
    <col min="3285" max="3285" width="7.88671875" style="2" bestFit="1" customWidth="1"/>
    <col min="3286" max="3286" width="11.5546875" style="2" customWidth="1"/>
    <col min="3287" max="3287" width="9.5546875" style="2" bestFit="1" customWidth="1"/>
    <col min="3288" max="3288" width="4.5546875" style="2" customWidth="1"/>
    <col min="3289" max="3290" width="5.44140625" style="2" bestFit="1" customWidth="1"/>
    <col min="3291" max="3291" width="8" style="2" customWidth="1"/>
    <col min="3292" max="3292" width="6.88671875" style="2" bestFit="1" customWidth="1"/>
    <col min="3293" max="3293" width="9" style="2" bestFit="1" customWidth="1"/>
    <col min="3294" max="3294" width="9.5546875" style="2" bestFit="1" customWidth="1"/>
    <col min="3295" max="3295" width="5" style="2" bestFit="1" customWidth="1"/>
    <col min="3296" max="3296" width="5.44140625" style="2" bestFit="1" customWidth="1"/>
    <col min="3297" max="3297" width="9" style="2" bestFit="1" customWidth="1"/>
    <col min="3298" max="3298" width="5.44140625" style="2" bestFit="1" customWidth="1"/>
    <col min="3299" max="3299" width="7.44140625" style="2" bestFit="1" customWidth="1"/>
    <col min="3300" max="3300" width="7.88671875" style="2" bestFit="1" customWidth="1"/>
    <col min="3301" max="3301" width="12.44140625" style="2"/>
    <col min="3302" max="3302" width="9.5546875" style="2" bestFit="1" customWidth="1"/>
    <col min="3303" max="3303" width="5" style="2" bestFit="1" customWidth="1"/>
    <col min="3304" max="3305" width="5.44140625" style="2" bestFit="1" customWidth="1"/>
    <col min="3306" max="3539" width="12.44140625" style="2"/>
    <col min="3540" max="3540" width="15.88671875" style="2" customWidth="1"/>
    <col min="3541" max="3541" width="7.88671875" style="2" bestFit="1" customWidth="1"/>
    <col min="3542" max="3542" width="11.5546875" style="2" customWidth="1"/>
    <col min="3543" max="3543" width="9.5546875" style="2" bestFit="1" customWidth="1"/>
    <col min="3544" max="3544" width="4.5546875" style="2" customWidth="1"/>
    <col min="3545" max="3546" width="5.44140625" style="2" bestFit="1" customWidth="1"/>
    <col min="3547" max="3547" width="8" style="2" customWidth="1"/>
    <col min="3548" max="3548" width="6.88671875" style="2" bestFit="1" customWidth="1"/>
    <col min="3549" max="3549" width="9" style="2" bestFit="1" customWidth="1"/>
    <col min="3550" max="3550" width="9.5546875" style="2" bestFit="1" customWidth="1"/>
    <col min="3551" max="3551" width="5" style="2" bestFit="1" customWidth="1"/>
    <col min="3552" max="3552" width="5.44140625" style="2" bestFit="1" customWidth="1"/>
    <col min="3553" max="3553" width="9" style="2" bestFit="1" customWidth="1"/>
    <col min="3554" max="3554" width="5.44140625" style="2" bestFit="1" customWidth="1"/>
    <col min="3555" max="3555" width="7.44140625" style="2" bestFit="1" customWidth="1"/>
    <col min="3556" max="3556" width="7.88671875" style="2" bestFit="1" customWidth="1"/>
    <col min="3557" max="3557" width="12.44140625" style="2"/>
    <col min="3558" max="3558" width="9.5546875" style="2" bestFit="1" customWidth="1"/>
    <col min="3559" max="3559" width="5" style="2" bestFit="1" customWidth="1"/>
    <col min="3560" max="3561" width="5.44140625" style="2" bestFit="1" customWidth="1"/>
    <col min="3562" max="3795" width="12.44140625" style="2"/>
    <col min="3796" max="3796" width="15.88671875" style="2" customWidth="1"/>
    <col min="3797" max="3797" width="7.88671875" style="2" bestFit="1" customWidth="1"/>
    <col min="3798" max="3798" width="11.5546875" style="2" customWidth="1"/>
    <col min="3799" max="3799" width="9.5546875" style="2" bestFit="1" customWidth="1"/>
    <col min="3800" max="3800" width="4.5546875" style="2" customWidth="1"/>
    <col min="3801" max="3802" width="5.44140625" style="2" bestFit="1" customWidth="1"/>
    <col min="3803" max="3803" width="8" style="2" customWidth="1"/>
    <col min="3804" max="3804" width="6.88671875" style="2" bestFit="1" customWidth="1"/>
    <col min="3805" max="3805" width="9" style="2" bestFit="1" customWidth="1"/>
    <col min="3806" max="3806" width="9.5546875" style="2" bestFit="1" customWidth="1"/>
    <col min="3807" max="3807" width="5" style="2" bestFit="1" customWidth="1"/>
    <col min="3808" max="3808" width="5.44140625" style="2" bestFit="1" customWidth="1"/>
    <col min="3809" max="3809" width="9" style="2" bestFit="1" customWidth="1"/>
    <col min="3810" max="3810" width="5.44140625" style="2" bestFit="1" customWidth="1"/>
    <col min="3811" max="3811" width="7.44140625" style="2" bestFit="1" customWidth="1"/>
    <col min="3812" max="3812" width="7.88671875" style="2" bestFit="1" customWidth="1"/>
    <col min="3813" max="3813" width="12.44140625" style="2"/>
    <col min="3814" max="3814" width="9.5546875" style="2" bestFit="1" customWidth="1"/>
    <col min="3815" max="3815" width="5" style="2" bestFit="1" customWidth="1"/>
    <col min="3816" max="3817" width="5.44140625" style="2" bestFit="1" customWidth="1"/>
    <col min="3818" max="4051" width="12.44140625" style="2"/>
    <col min="4052" max="4052" width="15.88671875" style="2" customWidth="1"/>
    <col min="4053" max="4053" width="7.88671875" style="2" bestFit="1" customWidth="1"/>
    <col min="4054" max="4054" width="11.5546875" style="2" customWidth="1"/>
    <col min="4055" max="4055" width="9.5546875" style="2" bestFit="1" customWidth="1"/>
    <col min="4056" max="4056" width="4.5546875" style="2" customWidth="1"/>
    <col min="4057" max="4058" width="5.44140625" style="2" bestFit="1" customWidth="1"/>
    <col min="4059" max="4059" width="8" style="2" customWidth="1"/>
    <col min="4060" max="4060" width="6.88671875" style="2" bestFit="1" customWidth="1"/>
    <col min="4061" max="4061" width="9" style="2" bestFit="1" customWidth="1"/>
    <col min="4062" max="4062" width="9.5546875" style="2" bestFit="1" customWidth="1"/>
    <col min="4063" max="4063" width="5" style="2" bestFit="1" customWidth="1"/>
    <col min="4064" max="4064" width="5.44140625" style="2" bestFit="1" customWidth="1"/>
    <col min="4065" max="4065" width="9" style="2" bestFit="1" customWidth="1"/>
    <col min="4066" max="4066" width="5.44140625" style="2" bestFit="1" customWidth="1"/>
    <col min="4067" max="4067" width="7.44140625" style="2" bestFit="1" customWidth="1"/>
    <col min="4068" max="4068" width="7.88671875" style="2" bestFit="1" customWidth="1"/>
    <col min="4069" max="4069" width="12.44140625" style="2"/>
    <col min="4070" max="4070" width="9.5546875" style="2" bestFit="1" customWidth="1"/>
    <col min="4071" max="4071" width="5" style="2" bestFit="1" customWidth="1"/>
    <col min="4072" max="4073" width="5.44140625" style="2" bestFit="1" customWidth="1"/>
    <col min="4074" max="4307" width="12.44140625" style="2"/>
    <col min="4308" max="4308" width="15.88671875" style="2" customWidth="1"/>
    <col min="4309" max="4309" width="7.88671875" style="2" bestFit="1" customWidth="1"/>
    <col min="4310" max="4310" width="11.5546875" style="2" customWidth="1"/>
    <col min="4311" max="4311" width="9.5546875" style="2" bestFit="1" customWidth="1"/>
    <col min="4312" max="4312" width="4.5546875" style="2" customWidth="1"/>
    <col min="4313" max="4314" width="5.44140625" style="2" bestFit="1" customWidth="1"/>
    <col min="4315" max="4315" width="8" style="2" customWidth="1"/>
    <col min="4316" max="4316" width="6.88671875" style="2" bestFit="1" customWidth="1"/>
    <col min="4317" max="4317" width="9" style="2" bestFit="1" customWidth="1"/>
    <col min="4318" max="4318" width="9.5546875" style="2" bestFit="1" customWidth="1"/>
    <col min="4319" max="4319" width="5" style="2" bestFit="1" customWidth="1"/>
    <col min="4320" max="4320" width="5.44140625" style="2" bestFit="1" customWidth="1"/>
    <col min="4321" max="4321" width="9" style="2" bestFit="1" customWidth="1"/>
    <col min="4322" max="4322" width="5.44140625" style="2" bestFit="1" customWidth="1"/>
    <col min="4323" max="4323" width="7.44140625" style="2" bestFit="1" customWidth="1"/>
    <col min="4324" max="4324" width="7.88671875" style="2" bestFit="1" customWidth="1"/>
    <col min="4325" max="4325" width="12.44140625" style="2"/>
    <col min="4326" max="4326" width="9.5546875" style="2" bestFit="1" customWidth="1"/>
    <col min="4327" max="4327" width="5" style="2" bestFit="1" customWidth="1"/>
    <col min="4328" max="4329" width="5.44140625" style="2" bestFit="1" customWidth="1"/>
    <col min="4330" max="4563" width="12.44140625" style="2"/>
    <col min="4564" max="4564" width="15.88671875" style="2" customWidth="1"/>
    <col min="4565" max="4565" width="7.88671875" style="2" bestFit="1" customWidth="1"/>
    <col min="4566" max="4566" width="11.5546875" style="2" customWidth="1"/>
    <col min="4567" max="4567" width="9.5546875" style="2" bestFit="1" customWidth="1"/>
    <col min="4568" max="4568" width="4.5546875" style="2" customWidth="1"/>
    <col min="4569" max="4570" width="5.44140625" style="2" bestFit="1" customWidth="1"/>
    <col min="4571" max="4571" width="8" style="2" customWidth="1"/>
    <col min="4572" max="4572" width="6.88671875" style="2" bestFit="1" customWidth="1"/>
    <col min="4573" max="4573" width="9" style="2" bestFit="1" customWidth="1"/>
    <col min="4574" max="4574" width="9.5546875" style="2" bestFit="1" customWidth="1"/>
    <col min="4575" max="4575" width="5" style="2" bestFit="1" customWidth="1"/>
    <col min="4576" max="4576" width="5.44140625" style="2" bestFit="1" customWidth="1"/>
    <col min="4577" max="4577" width="9" style="2" bestFit="1" customWidth="1"/>
    <col min="4578" max="4578" width="5.44140625" style="2" bestFit="1" customWidth="1"/>
    <col min="4579" max="4579" width="7.44140625" style="2" bestFit="1" customWidth="1"/>
    <col min="4580" max="4580" width="7.88671875" style="2" bestFit="1" customWidth="1"/>
    <col min="4581" max="4581" width="12.44140625" style="2"/>
    <col min="4582" max="4582" width="9.5546875" style="2" bestFit="1" customWidth="1"/>
    <col min="4583" max="4583" width="5" style="2" bestFit="1" customWidth="1"/>
    <col min="4584" max="4585" width="5.44140625" style="2" bestFit="1" customWidth="1"/>
    <col min="4586" max="4819" width="12.44140625" style="2"/>
    <col min="4820" max="4820" width="15.88671875" style="2" customWidth="1"/>
    <col min="4821" max="4821" width="7.88671875" style="2" bestFit="1" customWidth="1"/>
    <col min="4822" max="4822" width="11.5546875" style="2" customWidth="1"/>
    <col min="4823" max="4823" width="9.5546875" style="2" bestFit="1" customWidth="1"/>
    <col min="4824" max="4824" width="4.5546875" style="2" customWidth="1"/>
    <col min="4825" max="4826" width="5.44140625" style="2" bestFit="1" customWidth="1"/>
    <col min="4827" max="4827" width="8" style="2" customWidth="1"/>
    <col min="4828" max="4828" width="6.88671875" style="2" bestFit="1" customWidth="1"/>
    <col min="4829" max="4829" width="9" style="2" bestFit="1" customWidth="1"/>
    <col min="4830" max="4830" width="9.5546875" style="2" bestFit="1" customWidth="1"/>
    <col min="4831" max="4831" width="5" style="2" bestFit="1" customWidth="1"/>
    <col min="4832" max="4832" width="5.44140625" style="2" bestFit="1" customWidth="1"/>
    <col min="4833" max="4833" width="9" style="2" bestFit="1" customWidth="1"/>
    <col min="4834" max="4834" width="5.44140625" style="2" bestFit="1" customWidth="1"/>
    <col min="4835" max="4835" width="7.44140625" style="2" bestFit="1" customWidth="1"/>
    <col min="4836" max="4836" width="7.88671875" style="2" bestFit="1" customWidth="1"/>
    <col min="4837" max="4837" width="12.44140625" style="2"/>
    <col min="4838" max="4838" width="9.5546875" style="2" bestFit="1" customWidth="1"/>
    <col min="4839" max="4839" width="5" style="2" bestFit="1" customWidth="1"/>
    <col min="4840" max="4841" width="5.44140625" style="2" bestFit="1" customWidth="1"/>
    <col min="4842" max="5075" width="12.44140625" style="2"/>
    <col min="5076" max="5076" width="15.88671875" style="2" customWidth="1"/>
    <col min="5077" max="5077" width="7.88671875" style="2" bestFit="1" customWidth="1"/>
    <col min="5078" max="5078" width="11.5546875" style="2" customWidth="1"/>
    <col min="5079" max="5079" width="9.5546875" style="2" bestFit="1" customWidth="1"/>
    <col min="5080" max="5080" width="4.5546875" style="2" customWidth="1"/>
    <col min="5081" max="5082" width="5.44140625" style="2" bestFit="1" customWidth="1"/>
    <col min="5083" max="5083" width="8" style="2" customWidth="1"/>
    <col min="5084" max="5084" width="6.88671875" style="2" bestFit="1" customWidth="1"/>
    <col min="5085" max="5085" width="9" style="2" bestFit="1" customWidth="1"/>
    <col min="5086" max="5086" width="9.5546875" style="2" bestFit="1" customWidth="1"/>
    <col min="5087" max="5087" width="5" style="2" bestFit="1" customWidth="1"/>
    <col min="5088" max="5088" width="5.44140625" style="2" bestFit="1" customWidth="1"/>
    <col min="5089" max="5089" width="9" style="2" bestFit="1" customWidth="1"/>
    <col min="5090" max="5090" width="5.44140625" style="2" bestFit="1" customWidth="1"/>
    <col min="5091" max="5091" width="7.44140625" style="2" bestFit="1" customWidth="1"/>
    <col min="5092" max="5092" width="7.88671875" style="2" bestFit="1" customWidth="1"/>
    <col min="5093" max="5093" width="12.44140625" style="2"/>
    <col min="5094" max="5094" width="9.5546875" style="2" bestFit="1" customWidth="1"/>
    <col min="5095" max="5095" width="5" style="2" bestFit="1" customWidth="1"/>
    <col min="5096" max="5097" width="5.44140625" style="2" bestFit="1" customWidth="1"/>
    <col min="5098" max="5331" width="12.44140625" style="2"/>
    <col min="5332" max="5332" width="15.88671875" style="2" customWidth="1"/>
    <col min="5333" max="5333" width="7.88671875" style="2" bestFit="1" customWidth="1"/>
    <col min="5334" max="5334" width="11.5546875" style="2" customWidth="1"/>
    <col min="5335" max="5335" width="9.5546875" style="2" bestFit="1" customWidth="1"/>
    <col min="5336" max="5336" width="4.5546875" style="2" customWidth="1"/>
    <col min="5337" max="5338" width="5.44140625" style="2" bestFit="1" customWidth="1"/>
    <col min="5339" max="5339" width="8" style="2" customWidth="1"/>
    <col min="5340" max="5340" width="6.88671875" style="2" bestFit="1" customWidth="1"/>
    <col min="5341" max="5341" width="9" style="2" bestFit="1" customWidth="1"/>
    <col min="5342" max="5342" width="9.5546875" style="2" bestFit="1" customWidth="1"/>
    <col min="5343" max="5343" width="5" style="2" bestFit="1" customWidth="1"/>
    <col min="5344" max="5344" width="5.44140625" style="2" bestFit="1" customWidth="1"/>
    <col min="5345" max="5345" width="9" style="2" bestFit="1" customWidth="1"/>
    <col min="5346" max="5346" width="5.44140625" style="2" bestFit="1" customWidth="1"/>
    <col min="5347" max="5347" width="7.44140625" style="2" bestFit="1" customWidth="1"/>
    <col min="5348" max="5348" width="7.88671875" style="2" bestFit="1" customWidth="1"/>
    <col min="5349" max="5349" width="12.44140625" style="2"/>
    <col min="5350" max="5350" width="9.5546875" style="2" bestFit="1" customWidth="1"/>
    <col min="5351" max="5351" width="5" style="2" bestFit="1" customWidth="1"/>
    <col min="5352" max="5353" width="5.44140625" style="2" bestFit="1" customWidth="1"/>
    <col min="5354" max="5587" width="12.44140625" style="2"/>
    <col min="5588" max="5588" width="15.88671875" style="2" customWidth="1"/>
    <col min="5589" max="5589" width="7.88671875" style="2" bestFit="1" customWidth="1"/>
    <col min="5590" max="5590" width="11.5546875" style="2" customWidth="1"/>
    <col min="5591" max="5591" width="9.5546875" style="2" bestFit="1" customWidth="1"/>
    <col min="5592" max="5592" width="4.5546875" style="2" customWidth="1"/>
    <col min="5593" max="5594" width="5.44140625" style="2" bestFit="1" customWidth="1"/>
    <col min="5595" max="5595" width="8" style="2" customWidth="1"/>
    <col min="5596" max="5596" width="6.88671875" style="2" bestFit="1" customWidth="1"/>
    <col min="5597" max="5597" width="9" style="2" bestFit="1" customWidth="1"/>
    <col min="5598" max="5598" width="9.5546875" style="2" bestFit="1" customWidth="1"/>
    <col min="5599" max="5599" width="5" style="2" bestFit="1" customWidth="1"/>
    <col min="5600" max="5600" width="5.44140625" style="2" bestFit="1" customWidth="1"/>
    <col min="5601" max="5601" width="9" style="2" bestFit="1" customWidth="1"/>
    <col min="5602" max="5602" width="5.44140625" style="2" bestFit="1" customWidth="1"/>
    <col min="5603" max="5603" width="7.44140625" style="2" bestFit="1" customWidth="1"/>
    <col min="5604" max="5604" width="7.88671875" style="2" bestFit="1" customWidth="1"/>
    <col min="5605" max="5605" width="12.44140625" style="2"/>
    <col min="5606" max="5606" width="9.5546875" style="2" bestFit="1" customWidth="1"/>
    <col min="5607" max="5607" width="5" style="2" bestFit="1" customWidth="1"/>
    <col min="5608" max="5609" width="5.44140625" style="2" bestFit="1" customWidth="1"/>
    <col min="5610" max="5843" width="12.44140625" style="2"/>
    <col min="5844" max="5844" width="15.88671875" style="2" customWidth="1"/>
    <col min="5845" max="5845" width="7.88671875" style="2" bestFit="1" customWidth="1"/>
    <col min="5846" max="5846" width="11.5546875" style="2" customWidth="1"/>
    <col min="5847" max="5847" width="9.5546875" style="2" bestFit="1" customWidth="1"/>
    <col min="5848" max="5848" width="4.5546875" style="2" customWidth="1"/>
    <col min="5849" max="5850" width="5.44140625" style="2" bestFit="1" customWidth="1"/>
    <col min="5851" max="5851" width="8" style="2" customWidth="1"/>
    <col min="5852" max="5852" width="6.88671875" style="2" bestFit="1" customWidth="1"/>
    <col min="5853" max="5853" width="9" style="2" bestFit="1" customWidth="1"/>
    <col min="5854" max="5854" width="9.5546875" style="2" bestFit="1" customWidth="1"/>
    <col min="5855" max="5855" width="5" style="2" bestFit="1" customWidth="1"/>
    <col min="5856" max="5856" width="5.44140625" style="2" bestFit="1" customWidth="1"/>
    <col min="5857" max="5857" width="9" style="2" bestFit="1" customWidth="1"/>
    <col min="5858" max="5858" width="5.44140625" style="2" bestFit="1" customWidth="1"/>
    <col min="5859" max="5859" width="7.44140625" style="2" bestFit="1" customWidth="1"/>
    <col min="5860" max="5860" width="7.88671875" style="2" bestFit="1" customWidth="1"/>
    <col min="5861" max="5861" width="12.44140625" style="2"/>
    <col min="5862" max="5862" width="9.5546875" style="2" bestFit="1" customWidth="1"/>
    <col min="5863" max="5863" width="5" style="2" bestFit="1" customWidth="1"/>
    <col min="5864" max="5865" width="5.44140625" style="2" bestFit="1" customWidth="1"/>
    <col min="5866" max="6099" width="12.44140625" style="2"/>
    <col min="6100" max="6100" width="15.88671875" style="2" customWidth="1"/>
    <col min="6101" max="6101" width="7.88671875" style="2" bestFit="1" customWidth="1"/>
    <col min="6102" max="6102" width="11.5546875" style="2" customWidth="1"/>
    <col min="6103" max="6103" width="9.5546875" style="2" bestFit="1" customWidth="1"/>
    <col min="6104" max="6104" width="4.5546875" style="2" customWidth="1"/>
    <col min="6105" max="6106" width="5.44140625" style="2" bestFit="1" customWidth="1"/>
    <col min="6107" max="6107" width="8" style="2" customWidth="1"/>
    <col min="6108" max="6108" width="6.88671875" style="2" bestFit="1" customWidth="1"/>
    <col min="6109" max="6109" width="9" style="2" bestFit="1" customWidth="1"/>
    <col min="6110" max="6110" width="9.5546875" style="2" bestFit="1" customWidth="1"/>
    <col min="6111" max="6111" width="5" style="2" bestFit="1" customWidth="1"/>
    <col min="6112" max="6112" width="5.44140625" style="2" bestFit="1" customWidth="1"/>
    <col min="6113" max="6113" width="9" style="2" bestFit="1" customWidth="1"/>
    <col min="6114" max="6114" width="5.44140625" style="2" bestFit="1" customWidth="1"/>
    <col min="6115" max="6115" width="7.44140625" style="2" bestFit="1" customWidth="1"/>
    <col min="6116" max="6116" width="7.88671875" style="2" bestFit="1" customWidth="1"/>
    <col min="6117" max="6117" width="12.44140625" style="2"/>
    <col min="6118" max="6118" width="9.5546875" style="2" bestFit="1" customWidth="1"/>
    <col min="6119" max="6119" width="5" style="2" bestFit="1" customWidth="1"/>
    <col min="6120" max="6121" width="5.44140625" style="2" bestFit="1" customWidth="1"/>
    <col min="6122" max="6355" width="12.44140625" style="2"/>
    <col min="6356" max="6356" width="15.88671875" style="2" customWidth="1"/>
    <col min="6357" max="6357" width="7.88671875" style="2" bestFit="1" customWidth="1"/>
    <col min="6358" max="6358" width="11.5546875" style="2" customWidth="1"/>
    <col min="6359" max="6359" width="9.5546875" style="2" bestFit="1" customWidth="1"/>
    <col min="6360" max="6360" width="4.5546875" style="2" customWidth="1"/>
    <col min="6361" max="6362" width="5.44140625" style="2" bestFit="1" customWidth="1"/>
    <col min="6363" max="6363" width="8" style="2" customWidth="1"/>
    <col min="6364" max="6364" width="6.88671875" style="2" bestFit="1" customWidth="1"/>
    <col min="6365" max="6365" width="9" style="2" bestFit="1" customWidth="1"/>
    <col min="6366" max="6366" width="9.5546875" style="2" bestFit="1" customWidth="1"/>
    <col min="6367" max="6367" width="5" style="2" bestFit="1" customWidth="1"/>
    <col min="6368" max="6368" width="5.44140625" style="2" bestFit="1" customWidth="1"/>
    <col min="6369" max="6369" width="9" style="2" bestFit="1" customWidth="1"/>
    <col min="6370" max="6370" width="5.44140625" style="2" bestFit="1" customWidth="1"/>
    <col min="6371" max="6371" width="7.44140625" style="2" bestFit="1" customWidth="1"/>
    <col min="6372" max="6372" width="7.88671875" style="2" bestFit="1" customWidth="1"/>
    <col min="6373" max="6373" width="12.44140625" style="2"/>
    <col min="6374" max="6374" width="9.5546875" style="2" bestFit="1" customWidth="1"/>
    <col min="6375" max="6375" width="5" style="2" bestFit="1" customWidth="1"/>
    <col min="6376" max="6377" width="5.44140625" style="2" bestFit="1" customWidth="1"/>
    <col min="6378" max="6611" width="12.44140625" style="2"/>
    <col min="6612" max="6612" width="15.88671875" style="2" customWidth="1"/>
    <col min="6613" max="6613" width="7.88671875" style="2" bestFit="1" customWidth="1"/>
    <col min="6614" max="6614" width="11.5546875" style="2" customWidth="1"/>
    <col min="6615" max="6615" width="9.5546875" style="2" bestFit="1" customWidth="1"/>
    <col min="6616" max="6616" width="4.5546875" style="2" customWidth="1"/>
    <col min="6617" max="6618" width="5.44140625" style="2" bestFit="1" customWidth="1"/>
    <col min="6619" max="6619" width="8" style="2" customWidth="1"/>
    <col min="6620" max="6620" width="6.88671875" style="2" bestFit="1" customWidth="1"/>
    <col min="6621" max="6621" width="9" style="2" bestFit="1" customWidth="1"/>
    <col min="6622" max="6622" width="9.5546875" style="2" bestFit="1" customWidth="1"/>
    <col min="6623" max="6623" width="5" style="2" bestFit="1" customWidth="1"/>
    <col min="6624" max="6624" width="5.44140625" style="2" bestFit="1" customWidth="1"/>
    <col min="6625" max="6625" width="9" style="2" bestFit="1" customWidth="1"/>
    <col min="6626" max="6626" width="5.44140625" style="2" bestFit="1" customWidth="1"/>
    <col min="6627" max="6627" width="7.44140625" style="2" bestFit="1" customWidth="1"/>
    <col min="6628" max="6628" width="7.88671875" style="2" bestFit="1" customWidth="1"/>
    <col min="6629" max="6629" width="12.44140625" style="2"/>
    <col min="6630" max="6630" width="9.5546875" style="2" bestFit="1" customWidth="1"/>
    <col min="6631" max="6631" width="5" style="2" bestFit="1" customWidth="1"/>
    <col min="6632" max="6633" width="5.44140625" style="2" bestFit="1" customWidth="1"/>
    <col min="6634" max="6867" width="12.44140625" style="2"/>
    <col min="6868" max="6868" width="15.88671875" style="2" customWidth="1"/>
    <col min="6869" max="6869" width="7.88671875" style="2" bestFit="1" customWidth="1"/>
    <col min="6870" max="6870" width="11.5546875" style="2" customWidth="1"/>
    <col min="6871" max="6871" width="9.5546875" style="2" bestFit="1" customWidth="1"/>
    <col min="6872" max="6872" width="4.5546875" style="2" customWidth="1"/>
    <col min="6873" max="6874" width="5.44140625" style="2" bestFit="1" customWidth="1"/>
    <col min="6875" max="6875" width="8" style="2" customWidth="1"/>
    <col min="6876" max="6876" width="6.88671875" style="2" bestFit="1" customWidth="1"/>
    <col min="6877" max="6877" width="9" style="2" bestFit="1" customWidth="1"/>
    <col min="6878" max="6878" width="9.5546875" style="2" bestFit="1" customWidth="1"/>
    <col min="6879" max="6879" width="5" style="2" bestFit="1" customWidth="1"/>
    <col min="6880" max="6880" width="5.44140625" style="2" bestFit="1" customWidth="1"/>
    <col min="6881" max="6881" width="9" style="2" bestFit="1" customWidth="1"/>
    <col min="6882" max="6882" width="5.44140625" style="2" bestFit="1" customWidth="1"/>
    <col min="6883" max="6883" width="7.44140625" style="2" bestFit="1" customWidth="1"/>
    <col min="6884" max="6884" width="7.88671875" style="2" bestFit="1" customWidth="1"/>
    <col min="6885" max="6885" width="12.44140625" style="2"/>
    <col min="6886" max="6886" width="9.5546875" style="2" bestFit="1" customWidth="1"/>
    <col min="6887" max="6887" width="5" style="2" bestFit="1" customWidth="1"/>
    <col min="6888" max="6889" width="5.44140625" style="2" bestFit="1" customWidth="1"/>
    <col min="6890" max="7123" width="12.44140625" style="2"/>
    <col min="7124" max="7124" width="15.88671875" style="2" customWidth="1"/>
    <col min="7125" max="7125" width="7.88671875" style="2" bestFit="1" customWidth="1"/>
    <col min="7126" max="7126" width="11.5546875" style="2" customWidth="1"/>
    <col min="7127" max="7127" width="9.5546875" style="2" bestFit="1" customWidth="1"/>
    <col min="7128" max="7128" width="4.5546875" style="2" customWidth="1"/>
    <col min="7129" max="7130" width="5.44140625" style="2" bestFit="1" customWidth="1"/>
    <col min="7131" max="7131" width="8" style="2" customWidth="1"/>
    <col min="7132" max="7132" width="6.88671875" style="2" bestFit="1" customWidth="1"/>
    <col min="7133" max="7133" width="9" style="2" bestFit="1" customWidth="1"/>
    <col min="7134" max="7134" width="9.5546875" style="2" bestFit="1" customWidth="1"/>
    <col min="7135" max="7135" width="5" style="2" bestFit="1" customWidth="1"/>
    <col min="7136" max="7136" width="5.44140625" style="2" bestFit="1" customWidth="1"/>
    <col min="7137" max="7137" width="9" style="2" bestFit="1" customWidth="1"/>
    <col min="7138" max="7138" width="5.44140625" style="2" bestFit="1" customWidth="1"/>
    <col min="7139" max="7139" width="7.44140625" style="2" bestFit="1" customWidth="1"/>
    <col min="7140" max="7140" width="7.88671875" style="2" bestFit="1" customWidth="1"/>
    <col min="7141" max="7141" width="12.44140625" style="2"/>
    <col min="7142" max="7142" width="9.5546875" style="2" bestFit="1" customWidth="1"/>
    <col min="7143" max="7143" width="5" style="2" bestFit="1" customWidth="1"/>
    <col min="7144" max="7145" width="5.44140625" style="2" bestFit="1" customWidth="1"/>
    <col min="7146" max="7379" width="12.44140625" style="2"/>
    <col min="7380" max="7380" width="15.88671875" style="2" customWidth="1"/>
    <col min="7381" max="7381" width="7.88671875" style="2" bestFit="1" customWidth="1"/>
    <col min="7382" max="7382" width="11.5546875" style="2" customWidth="1"/>
    <col min="7383" max="7383" width="9.5546875" style="2" bestFit="1" customWidth="1"/>
    <col min="7384" max="7384" width="4.5546875" style="2" customWidth="1"/>
    <col min="7385" max="7386" width="5.44140625" style="2" bestFit="1" customWidth="1"/>
    <col min="7387" max="7387" width="8" style="2" customWidth="1"/>
    <col min="7388" max="7388" width="6.88671875" style="2" bestFit="1" customWidth="1"/>
    <col min="7389" max="7389" width="9" style="2" bestFit="1" customWidth="1"/>
    <col min="7390" max="7390" width="9.5546875" style="2" bestFit="1" customWidth="1"/>
    <col min="7391" max="7391" width="5" style="2" bestFit="1" customWidth="1"/>
    <col min="7392" max="7392" width="5.44140625" style="2" bestFit="1" customWidth="1"/>
    <col min="7393" max="7393" width="9" style="2" bestFit="1" customWidth="1"/>
    <col min="7394" max="7394" width="5.44140625" style="2" bestFit="1" customWidth="1"/>
    <col min="7395" max="7395" width="7.44140625" style="2" bestFit="1" customWidth="1"/>
    <col min="7396" max="7396" width="7.88671875" style="2" bestFit="1" customWidth="1"/>
    <col min="7397" max="7397" width="12.44140625" style="2"/>
    <col min="7398" max="7398" width="9.5546875" style="2" bestFit="1" customWidth="1"/>
    <col min="7399" max="7399" width="5" style="2" bestFit="1" customWidth="1"/>
    <col min="7400" max="7401" width="5.44140625" style="2" bestFit="1" customWidth="1"/>
    <col min="7402" max="7635" width="12.44140625" style="2"/>
    <col min="7636" max="7636" width="15.88671875" style="2" customWidth="1"/>
    <col min="7637" max="7637" width="7.88671875" style="2" bestFit="1" customWidth="1"/>
    <col min="7638" max="7638" width="11.5546875" style="2" customWidth="1"/>
    <col min="7639" max="7639" width="9.5546875" style="2" bestFit="1" customWidth="1"/>
    <col min="7640" max="7640" width="4.5546875" style="2" customWidth="1"/>
    <col min="7641" max="7642" width="5.44140625" style="2" bestFit="1" customWidth="1"/>
    <col min="7643" max="7643" width="8" style="2" customWidth="1"/>
    <col min="7644" max="7644" width="6.88671875" style="2" bestFit="1" customWidth="1"/>
    <col min="7645" max="7645" width="9" style="2" bestFit="1" customWidth="1"/>
    <col min="7646" max="7646" width="9.5546875" style="2" bestFit="1" customWidth="1"/>
    <col min="7647" max="7647" width="5" style="2" bestFit="1" customWidth="1"/>
    <col min="7648" max="7648" width="5.44140625" style="2" bestFit="1" customWidth="1"/>
    <col min="7649" max="7649" width="9" style="2" bestFit="1" customWidth="1"/>
    <col min="7650" max="7650" width="5.44140625" style="2" bestFit="1" customWidth="1"/>
    <col min="7651" max="7651" width="7.44140625" style="2" bestFit="1" customWidth="1"/>
    <col min="7652" max="7652" width="7.88671875" style="2" bestFit="1" customWidth="1"/>
    <col min="7653" max="7653" width="12.44140625" style="2"/>
    <col min="7654" max="7654" width="9.5546875" style="2" bestFit="1" customWidth="1"/>
    <col min="7655" max="7655" width="5" style="2" bestFit="1" customWidth="1"/>
    <col min="7656" max="7657" width="5.44140625" style="2" bestFit="1" customWidth="1"/>
    <col min="7658" max="7891" width="12.44140625" style="2"/>
    <col min="7892" max="7892" width="15.88671875" style="2" customWidth="1"/>
    <col min="7893" max="7893" width="7.88671875" style="2" bestFit="1" customWidth="1"/>
    <col min="7894" max="7894" width="11.5546875" style="2" customWidth="1"/>
    <col min="7895" max="7895" width="9.5546875" style="2" bestFit="1" customWidth="1"/>
    <col min="7896" max="7896" width="4.5546875" style="2" customWidth="1"/>
    <col min="7897" max="7898" width="5.44140625" style="2" bestFit="1" customWidth="1"/>
    <col min="7899" max="7899" width="8" style="2" customWidth="1"/>
    <col min="7900" max="7900" width="6.88671875" style="2" bestFit="1" customWidth="1"/>
    <col min="7901" max="7901" width="9" style="2" bestFit="1" customWidth="1"/>
    <col min="7902" max="7902" width="9.5546875" style="2" bestFit="1" customWidth="1"/>
    <col min="7903" max="7903" width="5" style="2" bestFit="1" customWidth="1"/>
    <col min="7904" max="7904" width="5.44140625" style="2" bestFit="1" customWidth="1"/>
    <col min="7905" max="7905" width="9" style="2" bestFit="1" customWidth="1"/>
    <col min="7906" max="7906" width="5.44140625" style="2" bestFit="1" customWidth="1"/>
    <col min="7907" max="7907" width="7.44140625" style="2" bestFit="1" customWidth="1"/>
    <col min="7908" max="7908" width="7.88671875" style="2" bestFit="1" customWidth="1"/>
    <col min="7909" max="7909" width="12.44140625" style="2"/>
    <col min="7910" max="7910" width="9.5546875" style="2" bestFit="1" customWidth="1"/>
    <col min="7911" max="7911" width="5" style="2" bestFit="1" customWidth="1"/>
    <col min="7912" max="7913" width="5.44140625" style="2" bestFit="1" customWidth="1"/>
    <col min="7914" max="8147" width="12.44140625" style="2"/>
    <col min="8148" max="8148" width="15.88671875" style="2" customWidth="1"/>
    <col min="8149" max="8149" width="7.88671875" style="2" bestFit="1" customWidth="1"/>
    <col min="8150" max="8150" width="11.5546875" style="2" customWidth="1"/>
    <col min="8151" max="8151" width="9.5546875" style="2" bestFit="1" customWidth="1"/>
    <col min="8152" max="8152" width="4.5546875" style="2" customWidth="1"/>
    <col min="8153" max="8154" width="5.44140625" style="2" bestFit="1" customWidth="1"/>
    <col min="8155" max="8155" width="8" style="2" customWidth="1"/>
    <col min="8156" max="8156" width="6.88671875" style="2" bestFit="1" customWidth="1"/>
    <col min="8157" max="8157" width="9" style="2" bestFit="1" customWidth="1"/>
    <col min="8158" max="8158" width="9.5546875" style="2" bestFit="1" customWidth="1"/>
    <col min="8159" max="8159" width="5" style="2" bestFit="1" customWidth="1"/>
    <col min="8160" max="8160" width="5.44140625" style="2" bestFit="1" customWidth="1"/>
    <col min="8161" max="8161" width="9" style="2" bestFit="1" customWidth="1"/>
    <col min="8162" max="8162" width="5.44140625" style="2" bestFit="1" customWidth="1"/>
    <col min="8163" max="8163" width="7.44140625" style="2" bestFit="1" customWidth="1"/>
    <col min="8164" max="8164" width="7.88671875" style="2" bestFit="1" customWidth="1"/>
    <col min="8165" max="8165" width="12.44140625" style="2"/>
    <col min="8166" max="8166" width="9.5546875" style="2" bestFit="1" customWidth="1"/>
    <col min="8167" max="8167" width="5" style="2" bestFit="1" customWidth="1"/>
    <col min="8168" max="8169" width="5.44140625" style="2" bestFit="1" customWidth="1"/>
    <col min="8170" max="8403" width="12.44140625" style="2"/>
    <col min="8404" max="8404" width="15.88671875" style="2" customWidth="1"/>
    <col min="8405" max="8405" width="7.88671875" style="2" bestFit="1" customWidth="1"/>
    <col min="8406" max="8406" width="11.5546875" style="2" customWidth="1"/>
    <col min="8407" max="8407" width="9.5546875" style="2" bestFit="1" customWidth="1"/>
    <col min="8408" max="8408" width="4.5546875" style="2" customWidth="1"/>
    <col min="8409" max="8410" width="5.44140625" style="2" bestFit="1" customWidth="1"/>
    <col min="8411" max="8411" width="8" style="2" customWidth="1"/>
    <col min="8412" max="8412" width="6.88671875" style="2" bestFit="1" customWidth="1"/>
    <col min="8413" max="8413" width="9" style="2" bestFit="1" customWidth="1"/>
    <col min="8414" max="8414" width="9.5546875" style="2" bestFit="1" customWidth="1"/>
    <col min="8415" max="8415" width="5" style="2" bestFit="1" customWidth="1"/>
    <col min="8416" max="8416" width="5.44140625" style="2" bestFit="1" customWidth="1"/>
    <col min="8417" max="8417" width="9" style="2" bestFit="1" customWidth="1"/>
    <col min="8418" max="8418" width="5.44140625" style="2" bestFit="1" customWidth="1"/>
    <col min="8419" max="8419" width="7.44140625" style="2" bestFit="1" customWidth="1"/>
    <col min="8420" max="8420" width="7.88671875" style="2" bestFit="1" customWidth="1"/>
    <col min="8421" max="8421" width="12.44140625" style="2"/>
    <col min="8422" max="8422" width="9.5546875" style="2" bestFit="1" customWidth="1"/>
    <col min="8423" max="8423" width="5" style="2" bestFit="1" customWidth="1"/>
    <col min="8424" max="8425" width="5.44140625" style="2" bestFit="1" customWidth="1"/>
    <col min="8426" max="8659" width="12.44140625" style="2"/>
    <col min="8660" max="8660" width="15.88671875" style="2" customWidth="1"/>
    <col min="8661" max="8661" width="7.88671875" style="2" bestFit="1" customWidth="1"/>
    <col min="8662" max="8662" width="11.5546875" style="2" customWidth="1"/>
    <col min="8663" max="8663" width="9.5546875" style="2" bestFit="1" customWidth="1"/>
    <col min="8664" max="8664" width="4.5546875" style="2" customWidth="1"/>
    <col min="8665" max="8666" width="5.44140625" style="2" bestFit="1" customWidth="1"/>
    <col min="8667" max="8667" width="8" style="2" customWidth="1"/>
    <col min="8668" max="8668" width="6.88671875" style="2" bestFit="1" customWidth="1"/>
    <col min="8669" max="8669" width="9" style="2" bestFit="1" customWidth="1"/>
    <col min="8670" max="8670" width="9.5546875" style="2" bestFit="1" customWidth="1"/>
    <col min="8671" max="8671" width="5" style="2" bestFit="1" customWidth="1"/>
    <col min="8672" max="8672" width="5.44140625" style="2" bestFit="1" customWidth="1"/>
    <col min="8673" max="8673" width="9" style="2" bestFit="1" customWidth="1"/>
    <col min="8674" max="8674" width="5.44140625" style="2" bestFit="1" customWidth="1"/>
    <col min="8675" max="8675" width="7.44140625" style="2" bestFit="1" customWidth="1"/>
    <col min="8676" max="8676" width="7.88671875" style="2" bestFit="1" customWidth="1"/>
    <col min="8677" max="8677" width="12.44140625" style="2"/>
    <col min="8678" max="8678" width="9.5546875" style="2" bestFit="1" customWidth="1"/>
    <col min="8679" max="8679" width="5" style="2" bestFit="1" customWidth="1"/>
    <col min="8680" max="8681" width="5.44140625" style="2" bestFit="1" customWidth="1"/>
    <col min="8682" max="8915" width="12.44140625" style="2"/>
    <col min="8916" max="8916" width="15.88671875" style="2" customWidth="1"/>
    <col min="8917" max="8917" width="7.88671875" style="2" bestFit="1" customWidth="1"/>
    <col min="8918" max="8918" width="11.5546875" style="2" customWidth="1"/>
    <col min="8919" max="8919" width="9.5546875" style="2" bestFit="1" customWidth="1"/>
    <col min="8920" max="8920" width="4.5546875" style="2" customWidth="1"/>
    <col min="8921" max="8922" width="5.44140625" style="2" bestFit="1" customWidth="1"/>
    <col min="8923" max="8923" width="8" style="2" customWidth="1"/>
    <col min="8924" max="8924" width="6.88671875" style="2" bestFit="1" customWidth="1"/>
    <col min="8925" max="8925" width="9" style="2" bestFit="1" customWidth="1"/>
    <col min="8926" max="8926" width="9.5546875" style="2" bestFit="1" customWidth="1"/>
    <col min="8927" max="8927" width="5" style="2" bestFit="1" customWidth="1"/>
    <col min="8928" max="8928" width="5.44140625" style="2" bestFit="1" customWidth="1"/>
    <col min="8929" max="8929" width="9" style="2" bestFit="1" customWidth="1"/>
    <col min="8930" max="8930" width="5.44140625" style="2" bestFit="1" customWidth="1"/>
    <col min="8931" max="8931" width="7.44140625" style="2" bestFit="1" customWidth="1"/>
    <col min="8932" max="8932" width="7.88671875" style="2" bestFit="1" customWidth="1"/>
    <col min="8933" max="8933" width="12.44140625" style="2"/>
    <col min="8934" max="8934" width="9.5546875" style="2" bestFit="1" customWidth="1"/>
    <col min="8935" max="8935" width="5" style="2" bestFit="1" customWidth="1"/>
    <col min="8936" max="8937" width="5.44140625" style="2" bestFit="1" customWidth="1"/>
    <col min="8938" max="9171" width="12.44140625" style="2"/>
    <col min="9172" max="9172" width="15.88671875" style="2" customWidth="1"/>
    <col min="9173" max="9173" width="7.88671875" style="2" bestFit="1" customWidth="1"/>
    <col min="9174" max="9174" width="11.5546875" style="2" customWidth="1"/>
    <col min="9175" max="9175" width="9.5546875" style="2" bestFit="1" customWidth="1"/>
    <col min="9176" max="9176" width="4.5546875" style="2" customWidth="1"/>
    <col min="9177" max="9178" width="5.44140625" style="2" bestFit="1" customWidth="1"/>
    <col min="9179" max="9179" width="8" style="2" customWidth="1"/>
    <col min="9180" max="9180" width="6.88671875" style="2" bestFit="1" customWidth="1"/>
    <col min="9181" max="9181" width="9" style="2" bestFit="1" customWidth="1"/>
    <col min="9182" max="9182" width="9.5546875" style="2" bestFit="1" customWidth="1"/>
    <col min="9183" max="9183" width="5" style="2" bestFit="1" customWidth="1"/>
    <col min="9184" max="9184" width="5.44140625" style="2" bestFit="1" customWidth="1"/>
    <col min="9185" max="9185" width="9" style="2" bestFit="1" customWidth="1"/>
    <col min="9186" max="9186" width="5.44140625" style="2" bestFit="1" customWidth="1"/>
    <col min="9187" max="9187" width="7.44140625" style="2" bestFit="1" customWidth="1"/>
    <col min="9188" max="9188" width="7.88671875" style="2" bestFit="1" customWidth="1"/>
    <col min="9189" max="9189" width="12.44140625" style="2"/>
    <col min="9190" max="9190" width="9.5546875" style="2" bestFit="1" customWidth="1"/>
    <col min="9191" max="9191" width="5" style="2" bestFit="1" customWidth="1"/>
    <col min="9192" max="9193" width="5.44140625" style="2" bestFit="1" customWidth="1"/>
    <col min="9194" max="9427" width="12.44140625" style="2"/>
    <col min="9428" max="9428" width="15.88671875" style="2" customWidth="1"/>
    <col min="9429" max="9429" width="7.88671875" style="2" bestFit="1" customWidth="1"/>
    <col min="9430" max="9430" width="11.5546875" style="2" customWidth="1"/>
    <col min="9431" max="9431" width="9.5546875" style="2" bestFit="1" customWidth="1"/>
    <col min="9432" max="9432" width="4.5546875" style="2" customWidth="1"/>
    <col min="9433" max="9434" width="5.44140625" style="2" bestFit="1" customWidth="1"/>
    <col min="9435" max="9435" width="8" style="2" customWidth="1"/>
    <col min="9436" max="9436" width="6.88671875" style="2" bestFit="1" customWidth="1"/>
    <col min="9437" max="9437" width="9" style="2" bestFit="1" customWidth="1"/>
    <col min="9438" max="9438" width="9.5546875" style="2" bestFit="1" customWidth="1"/>
    <col min="9439" max="9439" width="5" style="2" bestFit="1" customWidth="1"/>
    <col min="9440" max="9440" width="5.44140625" style="2" bestFit="1" customWidth="1"/>
    <col min="9441" max="9441" width="9" style="2" bestFit="1" customWidth="1"/>
    <col min="9442" max="9442" width="5.44140625" style="2" bestFit="1" customWidth="1"/>
    <col min="9443" max="9443" width="7.44140625" style="2" bestFit="1" customWidth="1"/>
    <col min="9444" max="9444" width="7.88671875" style="2" bestFit="1" customWidth="1"/>
    <col min="9445" max="9445" width="12.44140625" style="2"/>
    <col min="9446" max="9446" width="9.5546875" style="2" bestFit="1" customWidth="1"/>
    <col min="9447" max="9447" width="5" style="2" bestFit="1" customWidth="1"/>
    <col min="9448" max="9449" width="5.44140625" style="2" bestFit="1" customWidth="1"/>
    <col min="9450" max="9683" width="12.44140625" style="2"/>
    <col min="9684" max="9684" width="15.88671875" style="2" customWidth="1"/>
    <col min="9685" max="9685" width="7.88671875" style="2" bestFit="1" customWidth="1"/>
    <col min="9686" max="9686" width="11.5546875" style="2" customWidth="1"/>
    <col min="9687" max="9687" width="9.5546875" style="2" bestFit="1" customWidth="1"/>
    <col min="9688" max="9688" width="4.5546875" style="2" customWidth="1"/>
    <col min="9689" max="9690" width="5.44140625" style="2" bestFit="1" customWidth="1"/>
    <col min="9691" max="9691" width="8" style="2" customWidth="1"/>
    <col min="9692" max="9692" width="6.88671875" style="2" bestFit="1" customWidth="1"/>
    <col min="9693" max="9693" width="9" style="2" bestFit="1" customWidth="1"/>
    <col min="9694" max="9694" width="9.5546875" style="2" bestFit="1" customWidth="1"/>
    <col min="9695" max="9695" width="5" style="2" bestFit="1" customWidth="1"/>
    <col min="9696" max="9696" width="5.44140625" style="2" bestFit="1" customWidth="1"/>
    <col min="9697" max="9697" width="9" style="2" bestFit="1" customWidth="1"/>
    <col min="9698" max="9698" width="5.44140625" style="2" bestFit="1" customWidth="1"/>
    <col min="9699" max="9699" width="7.44140625" style="2" bestFit="1" customWidth="1"/>
    <col min="9700" max="9700" width="7.88671875" style="2" bestFit="1" customWidth="1"/>
    <col min="9701" max="9701" width="12.44140625" style="2"/>
    <col min="9702" max="9702" width="9.5546875" style="2" bestFit="1" customWidth="1"/>
    <col min="9703" max="9703" width="5" style="2" bestFit="1" customWidth="1"/>
    <col min="9704" max="9705" width="5.44140625" style="2" bestFit="1" customWidth="1"/>
    <col min="9706" max="9939" width="12.44140625" style="2"/>
    <col min="9940" max="9940" width="15.88671875" style="2" customWidth="1"/>
    <col min="9941" max="9941" width="7.88671875" style="2" bestFit="1" customWidth="1"/>
    <col min="9942" max="9942" width="11.5546875" style="2" customWidth="1"/>
    <col min="9943" max="9943" width="9.5546875" style="2" bestFit="1" customWidth="1"/>
    <col min="9944" max="9944" width="4.5546875" style="2" customWidth="1"/>
    <col min="9945" max="9946" width="5.44140625" style="2" bestFit="1" customWidth="1"/>
    <col min="9947" max="9947" width="8" style="2" customWidth="1"/>
    <col min="9948" max="9948" width="6.88671875" style="2" bestFit="1" customWidth="1"/>
    <col min="9949" max="9949" width="9" style="2" bestFit="1" customWidth="1"/>
    <col min="9950" max="9950" width="9.5546875" style="2" bestFit="1" customWidth="1"/>
    <col min="9951" max="9951" width="5" style="2" bestFit="1" customWidth="1"/>
    <col min="9952" max="9952" width="5.44140625" style="2" bestFit="1" customWidth="1"/>
    <col min="9953" max="9953" width="9" style="2" bestFit="1" customWidth="1"/>
    <col min="9954" max="9954" width="5.44140625" style="2" bestFit="1" customWidth="1"/>
    <col min="9955" max="9955" width="7.44140625" style="2" bestFit="1" customWidth="1"/>
    <col min="9956" max="9956" width="7.88671875" style="2" bestFit="1" customWidth="1"/>
    <col min="9957" max="9957" width="12.44140625" style="2"/>
    <col min="9958" max="9958" width="9.5546875" style="2" bestFit="1" customWidth="1"/>
    <col min="9959" max="9959" width="5" style="2" bestFit="1" customWidth="1"/>
    <col min="9960" max="9961" width="5.44140625" style="2" bestFit="1" customWidth="1"/>
    <col min="9962" max="10195" width="12.44140625" style="2"/>
    <col min="10196" max="10196" width="15.88671875" style="2" customWidth="1"/>
    <col min="10197" max="10197" width="7.88671875" style="2" bestFit="1" customWidth="1"/>
    <col min="10198" max="10198" width="11.5546875" style="2" customWidth="1"/>
    <col min="10199" max="10199" width="9.5546875" style="2" bestFit="1" customWidth="1"/>
    <col min="10200" max="10200" width="4.5546875" style="2" customWidth="1"/>
    <col min="10201" max="10202" width="5.44140625" style="2" bestFit="1" customWidth="1"/>
    <col min="10203" max="10203" width="8" style="2" customWidth="1"/>
    <col min="10204" max="10204" width="6.88671875" style="2" bestFit="1" customWidth="1"/>
    <col min="10205" max="10205" width="9" style="2" bestFit="1" customWidth="1"/>
    <col min="10206" max="10206" width="9.5546875" style="2" bestFit="1" customWidth="1"/>
    <col min="10207" max="10207" width="5" style="2" bestFit="1" customWidth="1"/>
    <col min="10208" max="10208" width="5.44140625" style="2" bestFit="1" customWidth="1"/>
    <col min="10209" max="10209" width="9" style="2" bestFit="1" customWidth="1"/>
    <col min="10210" max="10210" width="5.44140625" style="2" bestFit="1" customWidth="1"/>
    <col min="10211" max="10211" width="7.44140625" style="2" bestFit="1" customWidth="1"/>
    <col min="10212" max="10212" width="7.88671875" style="2" bestFit="1" customWidth="1"/>
    <col min="10213" max="10213" width="12.44140625" style="2"/>
    <col min="10214" max="10214" width="9.5546875" style="2" bestFit="1" customWidth="1"/>
    <col min="10215" max="10215" width="5" style="2" bestFit="1" customWidth="1"/>
    <col min="10216" max="10217" width="5.44140625" style="2" bestFit="1" customWidth="1"/>
    <col min="10218" max="10451" width="12.44140625" style="2"/>
    <col min="10452" max="10452" width="15.88671875" style="2" customWidth="1"/>
    <col min="10453" max="10453" width="7.88671875" style="2" bestFit="1" customWidth="1"/>
    <col min="10454" max="10454" width="11.5546875" style="2" customWidth="1"/>
    <col min="10455" max="10455" width="9.5546875" style="2" bestFit="1" customWidth="1"/>
    <col min="10456" max="10456" width="4.5546875" style="2" customWidth="1"/>
    <col min="10457" max="10458" width="5.44140625" style="2" bestFit="1" customWidth="1"/>
    <col min="10459" max="10459" width="8" style="2" customWidth="1"/>
    <col min="10460" max="10460" width="6.88671875" style="2" bestFit="1" customWidth="1"/>
    <col min="10461" max="10461" width="9" style="2" bestFit="1" customWidth="1"/>
    <col min="10462" max="10462" width="9.5546875" style="2" bestFit="1" customWidth="1"/>
    <col min="10463" max="10463" width="5" style="2" bestFit="1" customWidth="1"/>
    <col min="10464" max="10464" width="5.44140625" style="2" bestFit="1" customWidth="1"/>
    <col min="10465" max="10465" width="9" style="2" bestFit="1" customWidth="1"/>
    <col min="10466" max="10466" width="5.44140625" style="2" bestFit="1" customWidth="1"/>
    <col min="10467" max="10467" width="7.44140625" style="2" bestFit="1" customWidth="1"/>
    <col min="10468" max="10468" width="7.88671875" style="2" bestFit="1" customWidth="1"/>
    <col min="10469" max="10469" width="12.44140625" style="2"/>
    <col min="10470" max="10470" width="9.5546875" style="2" bestFit="1" customWidth="1"/>
    <col min="10471" max="10471" width="5" style="2" bestFit="1" customWidth="1"/>
    <col min="10472" max="10473" width="5.44140625" style="2" bestFit="1" customWidth="1"/>
    <col min="10474" max="10707" width="12.44140625" style="2"/>
    <col min="10708" max="10708" width="15.88671875" style="2" customWidth="1"/>
    <col min="10709" max="10709" width="7.88671875" style="2" bestFit="1" customWidth="1"/>
    <col min="10710" max="10710" width="11.5546875" style="2" customWidth="1"/>
    <col min="10711" max="10711" width="9.5546875" style="2" bestFit="1" customWidth="1"/>
    <col min="10712" max="10712" width="4.5546875" style="2" customWidth="1"/>
    <col min="10713" max="10714" width="5.44140625" style="2" bestFit="1" customWidth="1"/>
    <col min="10715" max="10715" width="8" style="2" customWidth="1"/>
    <col min="10716" max="10716" width="6.88671875" style="2" bestFit="1" customWidth="1"/>
    <col min="10717" max="10717" width="9" style="2" bestFit="1" customWidth="1"/>
    <col min="10718" max="10718" width="9.5546875" style="2" bestFit="1" customWidth="1"/>
    <col min="10719" max="10719" width="5" style="2" bestFit="1" customWidth="1"/>
    <col min="10720" max="10720" width="5.44140625" style="2" bestFit="1" customWidth="1"/>
    <col min="10721" max="10721" width="9" style="2" bestFit="1" customWidth="1"/>
    <col min="10722" max="10722" width="5.44140625" style="2" bestFit="1" customWidth="1"/>
    <col min="10723" max="10723" width="7.44140625" style="2" bestFit="1" customWidth="1"/>
    <col min="10724" max="10724" width="7.88671875" style="2" bestFit="1" customWidth="1"/>
    <col min="10725" max="10725" width="12.44140625" style="2"/>
    <col min="10726" max="10726" width="9.5546875" style="2" bestFit="1" customWidth="1"/>
    <col min="10727" max="10727" width="5" style="2" bestFit="1" customWidth="1"/>
    <col min="10728" max="10729" width="5.44140625" style="2" bestFit="1" customWidth="1"/>
    <col min="10730" max="10963" width="12.44140625" style="2"/>
    <col min="10964" max="10964" width="15.88671875" style="2" customWidth="1"/>
    <col min="10965" max="10965" width="7.88671875" style="2" bestFit="1" customWidth="1"/>
    <col min="10966" max="10966" width="11.5546875" style="2" customWidth="1"/>
    <col min="10967" max="10967" width="9.5546875" style="2" bestFit="1" customWidth="1"/>
    <col min="10968" max="10968" width="4.5546875" style="2" customWidth="1"/>
    <col min="10969" max="10970" width="5.44140625" style="2" bestFit="1" customWidth="1"/>
    <col min="10971" max="10971" width="8" style="2" customWidth="1"/>
    <col min="10972" max="10972" width="6.88671875" style="2" bestFit="1" customWidth="1"/>
    <col min="10973" max="10973" width="9" style="2" bestFit="1" customWidth="1"/>
    <col min="10974" max="10974" width="9.5546875" style="2" bestFit="1" customWidth="1"/>
    <col min="10975" max="10975" width="5" style="2" bestFit="1" customWidth="1"/>
    <col min="10976" max="10976" width="5.44140625" style="2" bestFit="1" customWidth="1"/>
    <col min="10977" max="10977" width="9" style="2" bestFit="1" customWidth="1"/>
    <col min="10978" max="10978" width="5.44140625" style="2" bestFit="1" customWidth="1"/>
    <col min="10979" max="10979" width="7.44140625" style="2" bestFit="1" customWidth="1"/>
    <col min="10980" max="10980" width="7.88671875" style="2" bestFit="1" customWidth="1"/>
    <col min="10981" max="10981" width="12.44140625" style="2"/>
    <col min="10982" max="10982" width="9.5546875" style="2" bestFit="1" customWidth="1"/>
    <col min="10983" max="10983" width="5" style="2" bestFit="1" customWidth="1"/>
    <col min="10984" max="10985" width="5.44140625" style="2" bestFit="1" customWidth="1"/>
    <col min="10986" max="11219" width="12.44140625" style="2"/>
    <col min="11220" max="11220" width="15.88671875" style="2" customWidth="1"/>
    <col min="11221" max="11221" width="7.88671875" style="2" bestFit="1" customWidth="1"/>
    <col min="11222" max="11222" width="11.5546875" style="2" customWidth="1"/>
    <col min="11223" max="11223" width="9.5546875" style="2" bestFit="1" customWidth="1"/>
    <col min="11224" max="11224" width="4.5546875" style="2" customWidth="1"/>
    <col min="11225" max="11226" width="5.44140625" style="2" bestFit="1" customWidth="1"/>
    <col min="11227" max="11227" width="8" style="2" customWidth="1"/>
    <col min="11228" max="11228" width="6.88671875" style="2" bestFit="1" customWidth="1"/>
    <col min="11229" max="11229" width="9" style="2" bestFit="1" customWidth="1"/>
    <col min="11230" max="11230" width="9.5546875" style="2" bestFit="1" customWidth="1"/>
    <col min="11231" max="11231" width="5" style="2" bestFit="1" customWidth="1"/>
    <col min="11232" max="11232" width="5.44140625" style="2" bestFit="1" customWidth="1"/>
    <col min="11233" max="11233" width="9" style="2" bestFit="1" customWidth="1"/>
    <col min="11234" max="11234" width="5.44140625" style="2" bestFit="1" customWidth="1"/>
    <col min="11235" max="11235" width="7.44140625" style="2" bestFit="1" customWidth="1"/>
    <col min="11236" max="11236" width="7.88671875" style="2" bestFit="1" customWidth="1"/>
    <col min="11237" max="11237" width="12.44140625" style="2"/>
    <col min="11238" max="11238" width="9.5546875" style="2" bestFit="1" customWidth="1"/>
    <col min="11239" max="11239" width="5" style="2" bestFit="1" customWidth="1"/>
    <col min="11240" max="11241" width="5.44140625" style="2" bestFit="1" customWidth="1"/>
    <col min="11242" max="11475" width="12.44140625" style="2"/>
    <col min="11476" max="11476" width="15.88671875" style="2" customWidth="1"/>
    <col min="11477" max="11477" width="7.88671875" style="2" bestFit="1" customWidth="1"/>
    <col min="11478" max="11478" width="11.5546875" style="2" customWidth="1"/>
    <col min="11479" max="11479" width="9.5546875" style="2" bestFit="1" customWidth="1"/>
    <col min="11480" max="11480" width="4.5546875" style="2" customWidth="1"/>
    <col min="11481" max="11482" width="5.44140625" style="2" bestFit="1" customWidth="1"/>
    <col min="11483" max="11483" width="8" style="2" customWidth="1"/>
    <col min="11484" max="11484" width="6.88671875" style="2" bestFit="1" customWidth="1"/>
    <col min="11485" max="11485" width="9" style="2" bestFit="1" customWidth="1"/>
    <col min="11486" max="11486" width="9.5546875" style="2" bestFit="1" customWidth="1"/>
    <col min="11487" max="11487" width="5" style="2" bestFit="1" customWidth="1"/>
    <col min="11488" max="11488" width="5.44140625" style="2" bestFit="1" customWidth="1"/>
    <col min="11489" max="11489" width="9" style="2" bestFit="1" customWidth="1"/>
    <col min="11490" max="11490" width="5.44140625" style="2" bestFit="1" customWidth="1"/>
    <col min="11491" max="11491" width="7.44140625" style="2" bestFit="1" customWidth="1"/>
    <col min="11492" max="11492" width="7.88671875" style="2" bestFit="1" customWidth="1"/>
    <col min="11493" max="11493" width="12.44140625" style="2"/>
    <col min="11494" max="11494" width="9.5546875" style="2" bestFit="1" customWidth="1"/>
    <col min="11495" max="11495" width="5" style="2" bestFit="1" customWidth="1"/>
    <col min="11496" max="11497" width="5.44140625" style="2" bestFit="1" customWidth="1"/>
    <col min="11498" max="11731" width="12.44140625" style="2"/>
    <col min="11732" max="11732" width="15.88671875" style="2" customWidth="1"/>
    <col min="11733" max="11733" width="7.88671875" style="2" bestFit="1" customWidth="1"/>
    <col min="11734" max="11734" width="11.5546875" style="2" customWidth="1"/>
    <col min="11735" max="11735" width="9.5546875" style="2" bestFit="1" customWidth="1"/>
    <col min="11736" max="11736" width="4.5546875" style="2" customWidth="1"/>
    <col min="11737" max="11738" width="5.44140625" style="2" bestFit="1" customWidth="1"/>
    <col min="11739" max="11739" width="8" style="2" customWidth="1"/>
    <col min="11740" max="11740" width="6.88671875" style="2" bestFit="1" customWidth="1"/>
    <col min="11741" max="11741" width="9" style="2" bestFit="1" customWidth="1"/>
    <col min="11742" max="11742" width="9.5546875" style="2" bestFit="1" customWidth="1"/>
    <col min="11743" max="11743" width="5" style="2" bestFit="1" customWidth="1"/>
    <col min="11744" max="11744" width="5.44140625" style="2" bestFit="1" customWidth="1"/>
    <col min="11745" max="11745" width="9" style="2" bestFit="1" customWidth="1"/>
    <col min="11746" max="11746" width="5.44140625" style="2" bestFit="1" customWidth="1"/>
    <col min="11747" max="11747" width="7.44140625" style="2" bestFit="1" customWidth="1"/>
    <col min="11748" max="11748" width="7.88671875" style="2" bestFit="1" customWidth="1"/>
    <col min="11749" max="11749" width="12.44140625" style="2"/>
    <col min="11750" max="11750" width="9.5546875" style="2" bestFit="1" customWidth="1"/>
    <col min="11751" max="11751" width="5" style="2" bestFit="1" customWidth="1"/>
    <col min="11752" max="11753" width="5.44140625" style="2" bestFit="1" customWidth="1"/>
    <col min="11754" max="11987" width="12.44140625" style="2"/>
    <col min="11988" max="11988" width="15.88671875" style="2" customWidth="1"/>
    <col min="11989" max="11989" width="7.88671875" style="2" bestFit="1" customWidth="1"/>
    <col min="11990" max="11990" width="11.5546875" style="2" customWidth="1"/>
    <col min="11991" max="11991" width="9.5546875" style="2" bestFit="1" customWidth="1"/>
    <col min="11992" max="11992" width="4.5546875" style="2" customWidth="1"/>
    <col min="11993" max="11994" width="5.44140625" style="2" bestFit="1" customWidth="1"/>
    <col min="11995" max="11995" width="8" style="2" customWidth="1"/>
    <col min="11996" max="11996" width="6.88671875" style="2" bestFit="1" customWidth="1"/>
    <col min="11997" max="11997" width="9" style="2" bestFit="1" customWidth="1"/>
    <col min="11998" max="11998" width="9.5546875" style="2" bestFit="1" customWidth="1"/>
    <col min="11999" max="11999" width="5" style="2" bestFit="1" customWidth="1"/>
    <col min="12000" max="12000" width="5.44140625" style="2" bestFit="1" customWidth="1"/>
    <col min="12001" max="12001" width="9" style="2" bestFit="1" customWidth="1"/>
    <col min="12002" max="12002" width="5.44140625" style="2" bestFit="1" customWidth="1"/>
    <col min="12003" max="12003" width="7.44140625" style="2" bestFit="1" customWidth="1"/>
    <col min="12004" max="12004" width="7.88671875" style="2" bestFit="1" customWidth="1"/>
    <col min="12005" max="12005" width="12.44140625" style="2"/>
    <col min="12006" max="12006" width="9.5546875" style="2" bestFit="1" customWidth="1"/>
    <col min="12007" max="12007" width="5" style="2" bestFit="1" customWidth="1"/>
    <col min="12008" max="12009" width="5.44140625" style="2" bestFit="1" customWidth="1"/>
    <col min="12010" max="12243" width="12.44140625" style="2"/>
    <col min="12244" max="12244" width="15.88671875" style="2" customWidth="1"/>
    <col min="12245" max="12245" width="7.88671875" style="2" bestFit="1" customWidth="1"/>
    <col min="12246" max="12246" width="11.5546875" style="2" customWidth="1"/>
    <col min="12247" max="12247" width="9.5546875" style="2" bestFit="1" customWidth="1"/>
    <col min="12248" max="12248" width="4.5546875" style="2" customWidth="1"/>
    <col min="12249" max="12250" width="5.44140625" style="2" bestFit="1" customWidth="1"/>
    <col min="12251" max="12251" width="8" style="2" customWidth="1"/>
    <col min="12252" max="12252" width="6.88671875" style="2" bestFit="1" customWidth="1"/>
    <col min="12253" max="12253" width="9" style="2" bestFit="1" customWidth="1"/>
    <col min="12254" max="12254" width="9.5546875" style="2" bestFit="1" customWidth="1"/>
    <col min="12255" max="12255" width="5" style="2" bestFit="1" customWidth="1"/>
    <col min="12256" max="12256" width="5.44140625" style="2" bestFit="1" customWidth="1"/>
    <col min="12257" max="12257" width="9" style="2" bestFit="1" customWidth="1"/>
    <col min="12258" max="12258" width="5.44140625" style="2" bestFit="1" customWidth="1"/>
    <col min="12259" max="12259" width="7.44140625" style="2" bestFit="1" customWidth="1"/>
    <col min="12260" max="12260" width="7.88671875" style="2" bestFit="1" customWidth="1"/>
    <col min="12261" max="12261" width="12.44140625" style="2"/>
    <col min="12262" max="12262" width="9.5546875" style="2" bestFit="1" customWidth="1"/>
    <col min="12263" max="12263" width="5" style="2" bestFit="1" customWidth="1"/>
    <col min="12264" max="12265" width="5.44140625" style="2" bestFit="1" customWidth="1"/>
    <col min="12266" max="12499" width="12.44140625" style="2"/>
    <col min="12500" max="12500" width="15.88671875" style="2" customWidth="1"/>
    <col min="12501" max="12501" width="7.88671875" style="2" bestFit="1" customWidth="1"/>
    <col min="12502" max="12502" width="11.5546875" style="2" customWidth="1"/>
    <col min="12503" max="12503" width="9.5546875" style="2" bestFit="1" customWidth="1"/>
    <col min="12504" max="12504" width="4.5546875" style="2" customWidth="1"/>
    <col min="12505" max="12506" width="5.44140625" style="2" bestFit="1" customWidth="1"/>
    <col min="12507" max="12507" width="8" style="2" customWidth="1"/>
    <col min="12508" max="12508" width="6.88671875" style="2" bestFit="1" customWidth="1"/>
    <col min="12509" max="12509" width="9" style="2" bestFit="1" customWidth="1"/>
    <col min="12510" max="12510" width="9.5546875" style="2" bestFit="1" customWidth="1"/>
    <col min="12511" max="12511" width="5" style="2" bestFit="1" customWidth="1"/>
    <col min="12512" max="12512" width="5.44140625" style="2" bestFit="1" customWidth="1"/>
    <col min="12513" max="12513" width="9" style="2" bestFit="1" customWidth="1"/>
    <col min="12514" max="12514" width="5.44140625" style="2" bestFit="1" customWidth="1"/>
    <col min="12515" max="12515" width="7.44140625" style="2" bestFit="1" customWidth="1"/>
    <col min="12516" max="12516" width="7.88671875" style="2" bestFit="1" customWidth="1"/>
    <col min="12517" max="12517" width="12.44140625" style="2"/>
    <col min="12518" max="12518" width="9.5546875" style="2" bestFit="1" customWidth="1"/>
    <col min="12519" max="12519" width="5" style="2" bestFit="1" customWidth="1"/>
    <col min="12520" max="12521" width="5.44140625" style="2" bestFit="1" customWidth="1"/>
    <col min="12522" max="12755" width="12.44140625" style="2"/>
    <col min="12756" max="12756" width="15.88671875" style="2" customWidth="1"/>
    <col min="12757" max="12757" width="7.88671875" style="2" bestFit="1" customWidth="1"/>
    <col min="12758" max="12758" width="11.5546875" style="2" customWidth="1"/>
    <col min="12759" max="12759" width="9.5546875" style="2" bestFit="1" customWidth="1"/>
    <col min="12760" max="12760" width="4.5546875" style="2" customWidth="1"/>
    <col min="12761" max="12762" width="5.44140625" style="2" bestFit="1" customWidth="1"/>
    <col min="12763" max="12763" width="8" style="2" customWidth="1"/>
    <col min="12764" max="12764" width="6.88671875" style="2" bestFit="1" customWidth="1"/>
    <col min="12765" max="12765" width="9" style="2" bestFit="1" customWidth="1"/>
    <col min="12766" max="12766" width="9.5546875" style="2" bestFit="1" customWidth="1"/>
    <col min="12767" max="12767" width="5" style="2" bestFit="1" customWidth="1"/>
    <col min="12768" max="12768" width="5.44140625" style="2" bestFit="1" customWidth="1"/>
    <col min="12769" max="12769" width="9" style="2" bestFit="1" customWidth="1"/>
    <col min="12770" max="12770" width="5.44140625" style="2" bestFit="1" customWidth="1"/>
    <col min="12771" max="12771" width="7.44140625" style="2" bestFit="1" customWidth="1"/>
    <col min="12772" max="12772" width="7.88671875" style="2" bestFit="1" customWidth="1"/>
    <col min="12773" max="12773" width="12.44140625" style="2"/>
    <col min="12774" max="12774" width="9.5546875" style="2" bestFit="1" customWidth="1"/>
    <col min="12775" max="12775" width="5" style="2" bestFit="1" customWidth="1"/>
    <col min="12776" max="12777" width="5.44140625" style="2" bestFit="1" customWidth="1"/>
    <col min="12778" max="13011" width="12.44140625" style="2"/>
    <col min="13012" max="13012" width="15.88671875" style="2" customWidth="1"/>
    <col min="13013" max="13013" width="7.88671875" style="2" bestFit="1" customWidth="1"/>
    <col min="13014" max="13014" width="11.5546875" style="2" customWidth="1"/>
    <col min="13015" max="13015" width="9.5546875" style="2" bestFit="1" customWidth="1"/>
    <col min="13016" max="13016" width="4.5546875" style="2" customWidth="1"/>
    <col min="13017" max="13018" width="5.44140625" style="2" bestFit="1" customWidth="1"/>
    <col min="13019" max="13019" width="8" style="2" customWidth="1"/>
    <col min="13020" max="13020" width="6.88671875" style="2" bestFit="1" customWidth="1"/>
    <col min="13021" max="13021" width="9" style="2" bestFit="1" customWidth="1"/>
    <col min="13022" max="13022" width="9.5546875" style="2" bestFit="1" customWidth="1"/>
    <col min="13023" max="13023" width="5" style="2" bestFit="1" customWidth="1"/>
    <col min="13024" max="13024" width="5.44140625" style="2" bestFit="1" customWidth="1"/>
    <col min="13025" max="13025" width="9" style="2" bestFit="1" customWidth="1"/>
    <col min="13026" max="13026" width="5.44140625" style="2" bestFit="1" customWidth="1"/>
    <col min="13027" max="13027" width="7.44140625" style="2" bestFit="1" customWidth="1"/>
    <col min="13028" max="13028" width="7.88671875" style="2" bestFit="1" customWidth="1"/>
    <col min="13029" max="13029" width="12.44140625" style="2"/>
    <col min="13030" max="13030" width="9.5546875" style="2" bestFit="1" customWidth="1"/>
    <col min="13031" max="13031" width="5" style="2" bestFit="1" customWidth="1"/>
    <col min="13032" max="13033" width="5.44140625" style="2" bestFit="1" customWidth="1"/>
    <col min="13034" max="13267" width="12.44140625" style="2"/>
    <col min="13268" max="13268" width="15.88671875" style="2" customWidth="1"/>
    <col min="13269" max="13269" width="7.88671875" style="2" bestFit="1" customWidth="1"/>
    <col min="13270" max="13270" width="11.5546875" style="2" customWidth="1"/>
    <col min="13271" max="13271" width="9.5546875" style="2" bestFit="1" customWidth="1"/>
    <col min="13272" max="13272" width="4.5546875" style="2" customWidth="1"/>
    <col min="13273" max="13274" width="5.44140625" style="2" bestFit="1" customWidth="1"/>
    <col min="13275" max="13275" width="8" style="2" customWidth="1"/>
    <col min="13276" max="13276" width="6.88671875" style="2" bestFit="1" customWidth="1"/>
    <col min="13277" max="13277" width="9" style="2" bestFit="1" customWidth="1"/>
    <col min="13278" max="13278" width="9.5546875" style="2" bestFit="1" customWidth="1"/>
    <col min="13279" max="13279" width="5" style="2" bestFit="1" customWidth="1"/>
    <col min="13280" max="13280" width="5.44140625" style="2" bestFit="1" customWidth="1"/>
    <col min="13281" max="13281" width="9" style="2" bestFit="1" customWidth="1"/>
    <col min="13282" max="13282" width="5.44140625" style="2" bestFit="1" customWidth="1"/>
    <col min="13283" max="13283" width="7.44140625" style="2" bestFit="1" customWidth="1"/>
    <col min="13284" max="13284" width="7.88671875" style="2" bestFit="1" customWidth="1"/>
    <col min="13285" max="13285" width="12.44140625" style="2"/>
    <col min="13286" max="13286" width="9.5546875" style="2" bestFit="1" customWidth="1"/>
    <col min="13287" max="13287" width="5" style="2" bestFit="1" customWidth="1"/>
    <col min="13288" max="13289" width="5.44140625" style="2" bestFit="1" customWidth="1"/>
    <col min="13290" max="13523" width="12.44140625" style="2"/>
    <col min="13524" max="13524" width="15.88671875" style="2" customWidth="1"/>
    <col min="13525" max="13525" width="7.88671875" style="2" bestFit="1" customWidth="1"/>
    <col min="13526" max="13526" width="11.5546875" style="2" customWidth="1"/>
    <col min="13527" max="13527" width="9.5546875" style="2" bestFit="1" customWidth="1"/>
    <col min="13528" max="13528" width="4.5546875" style="2" customWidth="1"/>
    <col min="13529" max="13530" width="5.44140625" style="2" bestFit="1" customWidth="1"/>
    <col min="13531" max="13531" width="8" style="2" customWidth="1"/>
    <col min="13532" max="13532" width="6.88671875" style="2" bestFit="1" customWidth="1"/>
    <col min="13533" max="13533" width="9" style="2" bestFit="1" customWidth="1"/>
    <col min="13534" max="13534" width="9.5546875" style="2" bestFit="1" customWidth="1"/>
    <col min="13535" max="13535" width="5" style="2" bestFit="1" customWidth="1"/>
    <col min="13536" max="13536" width="5.44140625" style="2" bestFit="1" customWidth="1"/>
    <col min="13537" max="13537" width="9" style="2" bestFit="1" customWidth="1"/>
    <col min="13538" max="13538" width="5.44140625" style="2" bestFit="1" customWidth="1"/>
    <col min="13539" max="13539" width="7.44140625" style="2" bestFit="1" customWidth="1"/>
    <col min="13540" max="13540" width="7.88671875" style="2" bestFit="1" customWidth="1"/>
    <col min="13541" max="13541" width="12.44140625" style="2"/>
    <col min="13542" max="13542" width="9.5546875" style="2" bestFit="1" customWidth="1"/>
    <col min="13543" max="13543" width="5" style="2" bestFit="1" customWidth="1"/>
    <col min="13544" max="13545" width="5.44140625" style="2" bestFit="1" customWidth="1"/>
    <col min="13546" max="13779" width="12.44140625" style="2"/>
    <col min="13780" max="13780" width="15.88671875" style="2" customWidth="1"/>
    <col min="13781" max="13781" width="7.88671875" style="2" bestFit="1" customWidth="1"/>
    <col min="13782" max="13782" width="11.5546875" style="2" customWidth="1"/>
    <col min="13783" max="13783" width="9.5546875" style="2" bestFit="1" customWidth="1"/>
    <col min="13784" max="13784" width="4.5546875" style="2" customWidth="1"/>
    <col min="13785" max="13786" width="5.44140625" style="2" bestFit="1" customWidth="1"/>
    <col min="13787" max="13787" width="8" style="2" customWidth="1"/>
    <col min="13788" max="13788" width="6.88671875" style="2" bestFit="1" customWidth="1"/>
    <col min="13789" max="13789" width="9" style="2" bestFit="1" customWidth="1"/>
    <col min="13790" max="13790" width="9.5546875" style="2" bestFit="1" customWidth="1"/>
    <col min="13791" max="13791" width="5" style="2" bestFit="1" customWidth="1"/>
    <col min="13792" max="13792" width="5.44140625" style="2" bestFit="1" customWidth="1"/>
    <col min="13793" max="13793" width="9" style="2" bestFit="1" customWidth="1"/>
    <col min="13794" max="13794" width="5.44140625" style="2" bestFit="1" customWidth="1"/>
    <col min="13795" max="13795" width="7.44140625" style="2" bestFit="1" customWidth="1"/>
    <col min="13796" max="13796" width="7.88671875" style="2" bestFit="1" customWidth="1"/>
    <col min="13797" max="13797" width="12.44140625" style="2"/>
    <col min="13798" max="13798" width="9.5546875" style="2" bestFit="1" customWidth="1"/>
    <col min="13799" max="13799" width="5" style="2" bestFit="1" customWidth="1"/>
    <col min="13800" max="13801" width="5.44140625" style="2" bestFit="1" customWidth="1"/>
    <col min="13802" max="14035" width="12.44140625" style="2"/>
    <col min="14036" max="14036" width="15.88671875" style="2" customWidth="1"/>
    <col min="14037" max="14037" width="7.88671875" style="2" bestFit="1" customWidth="1"/>
    <col min="14038" max="14038" width="11.5546875" style="2" customWidth="1"/>
    <col min="14039" max="14039" width="9.5546875" style="2" bestFit="1" customWidth="1"/>
    <col min="14040" max="14040" width="4.5546875" style="2" customWidth="1"/>
    <col min="14041" max="14042" width="5.44140625" style="2" bestFit="1" customWidth="1"/>
    <col min="14043" max="14043" width="8" style="2" customWidth="1"/>
    <col min="14044" max="14044" width="6.88671875" style="2" bestFit="1" customWidth="1"/>
    <col min="14045" max="14045" width="9" style="2" bestFit="1" customWidth="1"/>
    <col min="14046" max="14046" width="9.5546875" style="2" bestFit="1" customWidth="1"/>
    <col min="14047" max="14047" width="5" style="2" bestFit="1" customWidth="1"/>
    <col min="14048" max="14048" width="5.44140625" style="2" bestFit="1" customWidth="1"/>
    <col min="14049" max="14049" width="9" style="2" bestFit="1" customWidth="1"/>
    <col min="14050" max="14050" width="5.44140625" style="2" bestFit="1" customWidth="1"/>
    <col min="14051" max="14051" width="7.44140625" style="2" bestFit="1" customWidth="1"/>
    <col min="14052" max="14052" width="7.88671875" style="2" bestFit="1" customWidth="1"/>
    <col min="14053" max="14053" width="12.44140625" style="2"/>
    <col min="14054" max="14054" width="9.5546875" style="2" bestFit="1" customWidth="1"/>
    <col min="14055" max="14055" width="5" style="2" bestFit="1" customWidth="1"/>
    <col min="14056" max="14057" width="5.44140625" style="2" bestFit="1" customWidth="1"/>
    <col min="14058" max="14291" width="12.44140625" style="2"/>
    <col min="14292" max="14292" width="15.88671875" style="2" customWidth="1"/>
    <col min="14293" max="14293" width="7.88671875" style="2" bestFit="1" customWidth="1"/>
    <col min="14294" max="14294" width="11.5546875" style="2" customWidth="1"/>
    <col min="14295" max="14295" width="9.5546875" style="2" bestFit="1" customWidth="1"/>
    <col min="14296" max="14296" width="4.5546875" style="2" customWidth="1"/>
    <col min="14297" max="14298" width="5.44140625" style="2" bestFit="1" customWidth="1"/>
    <col min="14299" max="14299" width="8" style="2" customWidth="1"/>
    <col min="14300" max="14300" width="6.88671875" style="2" bestFit="1" customWidth="1"/>
    <col min="14301" max="14301" width="9" style="2" bestFit="1" customWidth="1"/>
    <col min="14302" max="14302" width="9.5546875" style="2" bestFit="1" customWidth="1"/>
    <col min="14303" max="14303" width="5" style="2" bestFit="1" customWidth="1"/>
    <col min="14304" max="14304" width="5.44140625" style="2" bestFit="1" customWidth="1"/>
    <col min="14305" max="14305" width="9" style="2" bestFit="1" customWidth="1"/>
    <col min="14306" max="14306" width="5.44140625" style="2" bestFit="1" customWidth="1"/>
    <col min="14307" max="14307" width="7.44140625" style="2" bestFit="1" customWidth="1"/>
    <col min="14308" max="14308" width="7.88671875" style="2" bestFit="1" customWidth="1"/>
    <col min="14309" max="14309" width="12.44140625" style="2"/>
    <col min="14310" max="14310" width="9.5546875" style="2" bestFit="1" customWidth="1"/>
    <col min="14311" max="14311" width="5" style="2" bestFit="1" customWidth="1"/>
    <col min="14312" max="14313" width="5.44140625" style="2" bestFit="1" customWidth="1"/>
    <col min="14314" max="14547" width="12.44140625" style="2"/>
    <col min="14548" max="14548" width="15.88671875" style="2" customWidth="1"/>
    <col min="14549" max="14549" width="7.88671875" style="2" bestFit="1" customWidth="1"/>
    <col min="14550" max="14550" width="11.5546875" style="2" customWidth="1"/>
    <col min="14551" max="14551" width="9.5546875" style="2" bestFit="1" customWidth="1"/>
    <col min="14552" max="14552" width="4.5546875" style="2" customWidth="1"/>
    <col min="14553" max="14554" width="5.44140625" style="2" bestFit="1" customWidth="1"/>
    <col min="14555" max="14555" width="8" style="2" customWidth="1"/>
    <col min="14556" max="14556" width="6.88671875" style="2" bestFit="1" customWidth="1"/>
    <col min="14557" max="14557" width="9" style="2" bestFit="1" customWidth="1"/>
    <col min="14558" max="14558" width="9.5546875" style="2" bestFit="1" customWidth="1"/>
    <col min="14559" max="14559" width="5" style="2" bestFit="1" customWidth="1"/>
    <col min="14560" max="14560" width="5.44140625" style="2" bestFit="1" customWidth="1"/>
    <col min="14561" max="14561" width="9" style="2" bestFit="1" customWidth="1"/>
    <col min="14562" max="14562" width="5.44140625" style="2" bestFit="1" customWidth="1"/>
    <col min="14563" max="14563" width="7.44140625" style="2" bestFit="1" customWidth="1"/>
    <col min="14564" max="14564" width="7.88671875" style="2" bestFit="1" customWidth="1"/>
    <col min="14565" max="14565" width="12.44140625" style="2"/>
    <col min="14566" max="14566" width="9.5546875" style="2" bestFit="1" customWidth="1"/>
    <col min="14567" max="14567" width="5" style="2" bestFit="1" customWidth="1"/>
    <col min="14568" max="14569" width="5.44140625" style="2" bestFit="1" customWidth="1"/>
    <col min="14570" max="14803" width="12.44140625" style="2"/>
    <col min="14804" max="14804" width="15.88671875" style="2" customWidth="1"/>
    <col min="14805" max="14805" width="7.88671875" style="2" bestFit="1" customWidth="1"/>
    <col min="14806" max="14806" width="11.5546875" style="2" customWidth="1"/>
    <col min="14807" max="14807" width="9.5546875" style="2" bestFit="1" customWidth="1"/>
    <col min="14808" max="14808" width="4.5546875" style="2" customWidth="1"/>
    <col min="14809" max="14810" width="5.44140625" style="2" bestFit="1" customWidth="1"/>
    <col min="14811" max="14811" width="8" style="2" customWidth="1"/>
    <col min="14812" max="14812" width="6.88671875" style="2" bestFit="1" customWidth="1"/>
    <col min="14813" max="14813" width="9" style="2" bestFit="1" customWidth="1"/>
    <col min="14814" max="14814" width="9.5546875" style="2" bestFit="1" customWidth="1"/>
    <col min="14815" max="14815" width="5" style="2" bestFit="1" customWidth="1"/>
    <col min="14816" max="14816" width="5.44140625" style="2" bestFit="1" customWidth="1"/>
    <col min="14817" max="14817" width="9" style="2" bestFit="1" customWidth="1"/>
    <col min="14818" max="14818" width="5.44140625" style="2" bestFit="1" customWidth="1"/>
    <col min="14819" max="14819" width="7.44140625" style="2" bestFit="1" customWidth="1"/>
    <col min="14820" max="14820" width="7.88671875" style="2" bestFit="1" customWidth="1"/>
    <col min="14821" max="14821" width="12.44140625" style="2"/>
    <col min="14822" max="14822" width="9.5546875" style="2" bestFit="1" customWidth="1"/>
    <col min="14823" max="14823" width="5" style="2" bestFit="1" customWidth="1"/>
    <col min="14824" max="14825" width="5.44140625" style="2" bestFit="1" customWidth="1"/>
    <col min="14826" max="15059" width="12.44140625" style="2"/>
    <col min="15060" max="15060" width="15.88671875" style="2" customWidth="1"/>
    <col min="15061" max="15061" width="7.88671875" style="2" bestFit="1" customWidth="1"/>
    <col min="15062" max="15062" width="11.5546875" style="2" customWidth="1"/>
    <col min="15063" max="15063" width="9.5546875" style="2" bestFit="1" customWidth="1"/>
    <col min="15064" max="15064" width="4.5546875" style="2" customWidth="1"/>
    <col min="15065" max="15066" width="5.44140625" style="2" bestFit="1" customWidth="1"/>
    <col min="15067" max="15067" width="8" style="2" customWidth="1"/>
    <col min="15068" max="15068" width="6.88671875" style="2" bestFit="1" customWidth="1"/>
    <col min="15069" max="15069" width="9" style="2" bestFit="1" customWidth="1"/>
    <col min="15070" max="15070" width="9.5546875" style="2" bestFit="1" customWidth="1"/>
    <col min="15071" max="15071" width="5" style="2" bestFit="1" customWidth="1"/>
    <col min="15072" max="15072" width="5.44140625" style="2" bestFit="1" customWidth="1"/>
    <col min="15073" max="15073" width="9" style="2" bestFit="1" customWidth="1"/>
    <col min="15074" max="15074" width="5.44140625" style="2" bestFit="1" customWidth="1"/>
    <col min="15075" max="15075" width="7.44140625" style="2" bestFit="1" customWidth="1"/>
    <col min="15076" max="15076" width="7.88671875" style="2" bestFit="1" customWidth="1"/>
    <col min="15077" max="15077" width="12.44140625" style="2"/>
    <col min="15078" max="15078" width="9.5546875" style="2" bestFit="1" customWidth="1"/>
    <col min="15079" max="15079" width="5" style="2" bestFit="1" customWidth="1"/>
    <col min="15080" max="15081" width="5.44140625" style="2" bestFit="1" customWidth="1"/>
    <col min="15082" max="15315" width="12.44140625" style="2"/>
    <col min="15316" max="15316" width="15.88671875" style="2" customWidth="1"/>
    <col min="15317" max="15317" width="7.88671875" style="2" bestFit="1" customWidth="1"/>
    <col min="15318" max="15318" width="11.5546875" style="2" customWidth="1"/>
    <col min="15319" max="15319" width="9.5546875" style="2" bestFit="1" customWidth="1"/>
    <col min="15320" max="15320" width="4.5546875" style="2" customWidth="1"/>
    <col min="15321" max="15322" width="5.44140625" style="2" bestFit="1" customWidth="1"/>
    <col min="15323" max="15323" width="8" style="2" customWidth="1"/>
    <col min="15324" max="15324" width="6.88671875" style="2" bestFit="1" customWidth="1"/>
    <col min="15325" max="15325" width="9" style="2" bestFit="1" customWidth="1"/>
    <col min="15326" max="15326" width="9.5546875" style="2" bestFit="1" customWidth="1"/>
    <col min="15327" max="15327" width="5" style="2" bestFit="1" customWidth="1"/>
    <col min="15328" max="15328" width="5.44140625" style="2" bestFit="1" customWidth="1"/>
    <col min="15329" max="15329" width="9" style="2" bestFit="1" customWidth="1"/>
    <col min="15330" max="15330" width="5.44140625" style="2" bestFit="1" customWidth="1"/>
    <col min="15331" max="15331" width="7.44140625" style="2" bestFit="1" customWidth="1"/>
    <col min="15332" max="15332" width="7.88671875" style="2" bestFit="1" customWidth="1"/>
    <col min="15333" max="15333" width="12.44140625" style="2"/>
    <col min="15334" max="15334" width="9.5546875" style="2" bestFit="1" customWidth="1"/>
    <col min="15335" max="15335" width="5" style="2" bestFit="1" customWidth="1"/>
    <col min="15336" max="15337" width="5.44140625" style="2" bestFit="1" customWidth="1"/>
    <col min="15338" max="15571" width="12.44140625" style="2"/>
    <col min="15572" max="15572" width="15.88671875" style="2" customWidth="1"/>
    <col min="15573" max="15573" width="7.88671875" style="2" bestFit="1" customWidth="1"/>
    <col min="15574" max="15574" width="11.5546875" style="2" customWidth="1"/>
    <col min="15575" max="15575" width="9.5546875" style="2" bestFit="1" customWidth="1"/>
    <col min="15576" max="15576" width="4.5546875" style="2" customWidth="1"/>
    <col min="15577" max="15578" width="5.44140625" style="2" bestFit="1" customWidth="1"/>
    <col min="15579" max="15579" width="8" style="2" customWidth="1"/>
    <col min="15580" max="15580" width="6.88671875" style="2" bestFit="1" customWidth="1"/>
    <col min="15581" max="15581" width="9" style="2" bestFit="1" customWidth="1"/>
    <col min="15582" max="15582" width="9.5546875" style="2" bestFit="1" customWidth="1"/>
    <col min="15583" max="15583" width="5" style="2" bestFit="1" customWidth="1"/>
    <col min="15584" max="15584" width="5.44140625" style="2" bestFit="1" customWidth="1"/>
    <col min="15585" max="15585" width="9" style="2" bestFit="1" customWidth="1"/>
    <col min="15586" max="15586" width="5.44140625" style="2" bestFit="1" customWidth="1"/>
    <col min="15587" max="15587" width="7.44140625" style="2" bestFit="1" customWidth="1"/>
    <col min="15588" max="15588" width="7.88671875" style="2" bestFit="1" customWidth="1"/>
    <col min="15589" max="15589" width="12.44140625" style="2"/>
    <col min="15590" max="15590" width="9.5546875" style="2" bestFit="1" customWidth="1"/>
    <col min="15591" max="15591" width="5" style="2" bestFit="1" customWidth="1"/>
    <col min="15592" max="15593" width="5.44140625" style="2" bestFit="1" customWidth="1"/>
    <col min="15594" max="15827" width="12.44140625" style="2"/>
    <col min="15828" max="15828" width="15.88671875" style="2" customWidth="1"/>
    <col min="15829" max="15829" width="7.88671875" style="2" bestFit="1" customWidth="1"/>
    <col min="15830" max="15830" width="11.5546875" style="2" customWidth="1"/>
    <col min="15831" max="15831" width="9.5546875" style="2" bestFit="1" customWidth="1"/>
    <col min="15832" max="15832" width="4.5546875" style="2" customWidth="1"/>
    <col min="15833" max="15834" width="5.44140625" style="2" bestFit="1" customWidth="1"/>
    <col min="15835" max="15835" width="8" style="2" customWidth="1"/>
    <col min="15836" max="15836" width="6.88671875" style="2" bestFit="1" customWidth="1"/>
    <col min="15837" max="15837" width="9" style="2" bestFit="1" customWidth="1"/>
    <col min="15838" max="15838" width="9.5546875" style="2" bestFit="1" customWidth="1"/>
    <col min="15839" max="15839" width="5" style="2" bestFit="1" customWidth="1"/>
    <col min="15840" max="15840" width="5.44140625" style="2" bestFit="1" customWidth="1"/>
    <col min="15841" max="15841" width="9" style="2" bestFit="1" customWidth="1"/>
    <col min="15842" max="15842" width="5.44140625" style="2" bestFit="1" customWidth="1"/>
    <col min="15843" max="15843" width="7.44140625" style="2" bestFit="1" customWidth="1"/>
    <col min="15844" max="15844" width="7.88671875" style="2" bestFit="1" customWidth="1"/>
    <col min="15845" max="15845" width="12.44140625" style="2"/>
    <col min="15846" max="15846" width="9.5546875" style="2" bestFit="1" customWidth="1"/>
    <col min="15847" max="15847" width="5" style="2" bestFit="1" customWidth="1"/>
    <col min="15848" max="15849" width="5.44140625" style="2" bestFit="1" customWidth="1"/>
    <col min="15850" max="16083" width="12.44140625" style="2"/>
    <col min="16084" max="16084" width="15.88671875" style="2" customWidth="1"/>
    <col min="16085" max="16085" width="7.88671875" style="2" bestFit="1" customWidth="1"/>
    <col min="16086" max="16086" width="11.5546875" style="2" customWidth="1"/>
    <col min="16087" max="16087" width="9.5546875" style="2" bestFit="1" customWidth="1"/>
    <col min="16088" max="16088" width="4.5546875" style="2" customWidth="1"/>
    <col min="16089" max="16090" width="5.44140625" style="2" bestFit="1" customWidth="1"/>
    <col min="16091" max="16091" width="8" style="2" customWidth="1"/>
    <col min="16092" max="16092" width="6.88671875" style="2" bestFit="1" customWidth="1"/>
    <col min="16093" max="16093" width="9" style="2" bestFit="1" customWidth="1"/>
    <col min="16094" max="16094" width="9.5546875" style="2" bestFit="1" customWidth="1"/>
    <col min="16095" max="16095" width="5" style="2" bestFit="1" customWidth="1"/>
    <col min="16096" max="16096" width="5.44140625" style="2" bestFit="1" customWidth="1"/>
    <col min="16097" max="16097" width="9" style="2" bestFit="1" customWidth="1"/>
    <col min="16098" max="16098" width="5.44140625" style="2" bestFit="1" customWidth="1"/>
    <col min="16099" max="16099" width="7.44140625" style="2" bestFit="1" customWidth="1"/>
    <col min="16100" max="16100" width="7.88671875" style="2" bestFit="1" customWidth="1"/>
    <col min="16101" max="16101" width="12.44140625" style="2"/>
    <col min="16102" max="16102" width="9.5546875" style="2" bestFit="1" customWidth="1"/>
    <col min="16103" max="16103" width="5" style="2" bestFit="1" customWidth="1"/>
    <col min="16104" max="16105" width="5.44140625" style="2" bestFit="1" customWidth="1"/>
    <col min="16106" max="16384" width="12.44140625" style="2"/>
  </cols>
  <sheetData>
    <row r="1" spans="1:14" ht="22.5" customHeight="1" x14ac:dyDescent="0.25">
      <c r="A1" s="1" t="s">
        <v>0</v>
      </c>
      <c r="B1" s="1" t="s">
        <v>1</v>
      </c>
      <c r="C1" s="1" t="s">
        <v>72</v>
      </c>
      <c r="D1" s="1" t="s">
        <v>3</v>
      </c>
      <c r="E1" s="173"/>
    </row>
    <row r="2" spans="1:14" ht="22.5" customHeight="1" x14ac:dyDescent="0.25">
      <c r="A2" s="2">
        <v>2001</v>
      </c>
      <c r="B2" s="2">
        <v>263100</v>
      </c>
      <c r="C2" s="2">
        <v>7096</v>
      </c>
      <c r="D2" s="2">
        <v>373286</v>
      </c>
    </row>
    <row r="3" spans="1:14" ht="22.5" customHeight="1" x14ac:dyDescent="0.25">
      <c r="A3" s="2">
        <v>2002</v>
      </c>
      <c r="B3" s="2">
        <v>265402</v>
      </c>
      <c r="C3" s="2">
        <v>6980</v>
      </c>
      <c r="D3" s="2">
        <v>378492</v>
      </c>
    </row>
    <row r="4" spans="1:14" ht="22.5" customHeight="1" x14ac:dyDescent="0.25">
      <c r="A4" s="2">
        <v>2003</v>
      </c>
      <c r="B4" s="2">
        <v>252271</v>
      </c>
      <c r="C4" s="2">
        <v>6563</v>
      </c>
      <c r="D4" s="2">
        <v>356475</v>
      </c>
    </row>
    <row r="5" spans="1:14" ht="22.5" customHeight="1" x14ac:dyDescent="0.25">
      <c r="A5" s="2">
        <v>2004</v>
      </c>
      <c r="B5" s="2">
        <v>243490</v>
      </c>
      <c r="C5" s="2">
        <v>6122</v>
      </c>
      <c r="D5" s="2">
        <v>343179</v>
      </c>
      <c r="F5" s="175"/>
    </row>
    <row r="6" spans="1:14" ht="22.5" customHeight="1" x14ac:dyDescent="0.25">
      <c r="A6" s="2">
        <v>2005</v>
      </c>
      <c r="B6" s="2">
        <v>240011</v>
      </c>
      <c r="C6" s="2">
        <v>5818</v>
      </c>
      <c r="D6" s="2">
        <v>334858</v>
      </c>
    </row>
    <row r="7" spans="1:14" ht="22.5" customHeight="1" x14ac:dyDescent="0.25">
      <c r="A7" s="2">
        <v>2006</v>
      </c>
      <c r="B7" s="2">
        <v>238124</v>
      </c>
      <c r="C7" s="2">
        <v>5669</v>
      </c>
      <c r="D7" s="2">
        <v>332955</v>
      </c>
    </row>
    <row r="8" spans="1:14" ht="22.5" customHeight="1" x14ac:dyDescent="0.25">
      <c r="A8" s="2">
        <v>2007</v>
      </c>
      <c r="B8" s="2">
        <v>230871</v>
      </c>
      <c r="C8" s="2">
        <v>5131</v>
      </c>
      <c r="D8" s="2">
        <v>325850</v>
      </c>
    </row>
    <row r="9" spans="1:14" ht="22.5" customHeight="1" x14ac:dyDescent="0.25">
      <c r="A9" s="2">
        <v>2008</v>
      </c>
      <c r="B9" s="2">
        <v>218963</v>
      </c>
      <c r="C9" s="2">
        <v>4725</v>
      </c>
      <c r="D9" s="2">
        <v>310739</v>
      </c>
    </row>
    <row r="10" spans="1:14" ht="22.5" customHeight="1" x14ac:dyDescent="0.25">
      <c r="A10" s="2">
        <v>2009</v>
      </c>
      <c r="B10" s="2">
        <v>215405</v>
      </c>
      <c r="C10" s="2">
        <v>4237</v>
      </c>
      <c r="D10" s="2">
        <v>307258</v>
      </c>
    </row>
    <row r="11" spans="1:14" ht="22.5" customHeight="1" x14ac:dyDescent="0.25">
      <c r="A11" s="2">
        <v>2010</v>
      </c>
      <c r="B11" s="2">
        <v>212997</v>
      </c>
      <c r="C11" s="2">
        <v>4114</v>
      </c>
      <c r="D11" s="2">
        <v>304720</v>
      </c>
      <c r="E11" s="176"/>
    </row>
    <row r="12" spans="1:14" ht="22.5" customHeight="1" x14ac:dyDescent="0.25">
      <c r="A12" s="2">
        <v>2011</v>
      </c>
      <c r="B12" s="2">
        <v>205638</v>
      </c>
      <c r="C12" s="2">
        <v>3860</v>
      </c>
      <c r="D12" s="2">
        <v>292019</v>
      </c>
      <c r="E12" s="176"/>
    </row>
    <row r="13" spans="1:14" ht="22.5" customHeight="1" x14ac:dyDescent="0.25">
      <c r="A13" s="2">
        <v>2012</v>
      </c>
      <c r="B13" s="2">
        <v>188228</v>
      </c>
      <c r="C13" s="2">
        <v>3753</v>
      </c>
      <c r="D13" s="2">
        <v>266864</v>
      </c>
      <c r="E13" s="176"/>
    </row>
    <row r="14" spans="1:14" ht="22.5" customHeight="1" x14ac:dyDescent="0.25">
      <c r="A14" s="2">
        <v>2013</v>
      </c>
      <c r="B14" s="2">
        <v>181660</v>
      </c>
      <c r="C14" s="2">
        <v>3401</v>
      </c>
      <c r="D14" s="2">
        <v>258093</v>
      </c>
      <c r="E14" s="176"/>
      <c r="F14" s="177"/>
      <c r="G14" s="177"/>
      <c r="H14" s="177"/>
    </row>
    <row r="15" spans="1:14" ht="22.5" customHeight="1" x14ac:dyDescent="0.25">
      <c r="A15" s="2">
        <v>2014</v>
      </c>
      <c r="B15" s="2">
        <v>177031</v>
      </c>
      <c r="C15" s="2">
        <v>3381</v>
      </c>
      <c r="D15" s="2">
        <v>251147</v>
      </c>
      <c r="E15" s="176"/>
      <c r="F15" s="177"/>
      <c r="G15" s="177"/>
      <c r="H15" s="177"/>
      <c r="I15" s="174"/>
      <c r="J15" s="174"/>
      <c r="K15" s="174"/>
      <c r="L15" s="174"/>
      <c r="M15" s="174"/>
      <c r="N15" s="174"/>
    </row>
    <row r="16" spans="1:14" ht="22.5" customHeight="1" x14ac:dyDescent="0.25">
      <c r="A16" s="2">
        <v>2015</v>
      </c>
      <c r="B16" s="2">
        <v>174539</v>
      </c>
      <c r="C16" s="2">
        <v>3428</v>
      </c>
      <c r="D16" s="2">
        <v>246920</v>
      </c>
      <c r="E16" s="176"/>
      <c r="F16" s="177"/>
      <c r="G16" s="177"/>
      <c r="H16" s="177"/>
      <c r="I16" s="174"/>
      <c r="J16" s="174"/>
      <c r="K16" s="174"/>
      <c r="L16" s="174"/>
      <c r="M16" s="174"/>
      <c r="N16" s="174"/>
    </row>
    <row r="17" spans="1:14" ht="22.5" customHeight="1" x14ac:dyDescent="0.25">
      <c r="A17" s="2">
        <v>2016</v>
      </c>
      <c r="B17" s="2">
        <v>175791</v>
      </c>
      <c r="C17" s="2">
        <v>3283</v>
      </c>
      <c r="D17" s="2">
        <v>249175</v>
      </c>
      <c r="E17" s="176"/>
      <c r="F17" s="177"/>
      <c r="G17" s="177"/>
      <c r="H17" s="177"/>
      <c r="I17" s="174"/>
      <c r="J17" s="174"/>
      <c r="K17" s="174"/>
      <c r="L17" s="174"/>
      <c r="M17" s="176"/>
      <c r="N17" s="174"/>
    </row>
    <row r="18" spans="1:14" ht="22.5" customHeight="1" x14ac:dyDescent="0.25">
      <c r="E18" s="176"/>
      <c r="F18" s="177"/>
      <c r="G18" s="177"/>
      <c r="H18" s="177"/>
      <c r="I18" s="174"/>
      <c r="J18" s="174"/>
      <c r="K18" s="174"/>
      <c r="L18" s="174"/>
      <c r="M18" s="174"/>
      <c r="N18" s="174"/>
    </row>
    <row r="19" spans="1:14" ht="22.5" customHeight="1" thickBot="1" x14ac:dyDescent="0.3">
      <c r="E19" s="176"/>
      <c r="I19" s="174"/>
      <c r="J19" s="174"/>
      <c r="K19" s="174"/>
      <c r="L19" s="174"/>
      <c r="M19" s="174"/>
      <c r="N19" s="174"/>
    </row>
    <row r="20" spans="1:14" ht="22.5" customHeight="1" x14ac:dyDescent="0.25">
      <c r="A20" s="5"/>
      <c r="B20" s="6"/>
      <c r="C20" s="6"/>
      <c r="E20" s="176"/>
      <c r="F20" s="177"/>
      <c r="G20" s="178"/>
    </row>
    <row r="21" spans="1:14" ht="22.5" customHeight="1" x14ac:dyDescent="0.25">
      <c r="E21" s="176"/>
      <c r="F21" s="177"/>
      <c r="G21" s="178"/>
    </row>
    <row r="23" spans="1:14" ht="15.75" customHeight="1" x14ac:dyDescent="0.3">
      <c r="F23" s="7"/>
      <c r="G23" s="176"/>
    </row>
    <row r="24" spans="1:14" ht="22.5" customHeight="1" x14ac:dyDescent="0.3">
      <c r="E24" s="177"/>
    </row>
    <row r="26" spans="1:14" ht="22.5" customHeight="1" x14ac:dyDescent="0.3">
      <c r="E26" s="176"/>
    </row>
  </sheetData>
  <pageMargins left="0.7" right="0.7" top="0.75" bottom="0.75" header="0.3" footer="0.3"/>
  <pageSetup paperSize="9" scale="9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zoomScale="90" zoomScaleNormal="90" workbookViewId="0"/>
  </sheetViews>
  <sheetFormatPr defaultColWidth="9.109375" defaultRowHeight="14.4" x14ac:dyDescent="0.3"/>
  <cols>
    <col min="1" max="1" width="15.44140625" style="98" bestFit="1" customWidth="1"/>
    <col min="2" max="2" width="12" style="98" customWidth="1"/>
    <col min="3" max="10" width="9.109375" style="98"/>
    <col min="11" max="11" width="19.88671875" style="98" customWidth="1"/>
    <col min="12" max="18" width="9.5546875" style="98" customWidth="1"/>
    <col min="19" max="16384" width="9.109375" style="98"/>
  </cols>
  <sheetData>
    <row r="1" spans="1:22" ht="15" x14ac:dyDescent="0.25">
      <c r="T1" s="99"/>
      <c r="U1" s="99"/>
      <c r="V1" s="99"/>
    </row>
    <row r="2" spans="1:22" ht="15" x14ac:dyDescent="0.25">
      <c r="A2" s="100" t="s">
        <v>138</v>
      </c>
      <c r="B2" s="101"/>
    </row>
    <row r="3" spans="1:22" ht="15" x14ac:dyDescent="0.25">
      <c r="B3" s="102">
        <v>2001</v>
      </c>
      <c r="C3" s="102">
        <v>2010</v>
      </c>
      <c r="D3" s="102">
        <v>2011</v>
      </c>
      <c r="E3" s="102">
        <v>2012</v>
      </c>
      <c r="F3" s="102">
        <v>2013</v>
      </c>
      <c r="G3" s="102">
        <v>2014</v>
      </c>
      <c r="H3" s="102">
        <v>2015</v>
      </c>
      <c r="I3" s="102">
        <v>2016</v>
      </c>
    </row>
    <row r="4" spans="1:22" ht="15" x14ac:dyDescent="0.25">
      <c r="A4" s="104" t="s">
        <v>109</v>
      </c>
      <c r="B4" s="116"/>
      <c r="C4" s="105">
        <v>1.2376308536788005</v>
      </c>
      <c r="D4" s="105">
        <v>1.3987662423130915</v>
      </c>
      <c r="E4" s="105">
        <v>0.93910531894364391</v>
      </c>
      <c r="F4" s="105">
        <v>0.88527213605951749</v>
      </c>
      <c r="G4" s="105">
        <v>1.1736473291341587</v>
      </c>
      <c r="H4" s="105">
        <v>0.77021418637121852</v>
      </c>
      <c r="I4" s="105">
        <v>1.1595162407301223</v>
      </c>
    </row>
    <row r="5" spans="1:22" ht="15" x14ac:dyDescent="0.25">
      <c r="A5" s="104" t="s">
        <v>110</v>
      </c>
      <c r="B5" s="116"/>
      <c r="C5" s="105">
        <v>0.78911961869740022</v>
      </c>
      <c r="D5" s="105">
        <v>0.78932516644894446</v>
      </c>
      <c r="E5" s="105">
        <v>0</v>
      </c>
      <c r="F5" s="105">
        <v>0</v>
      </c>
      <c r="G5" s="105">
        <v>0.77854637606125598</v>
      </c>
      <c r="H5" s="105">
        <v>1.5647799332621357</v>
      </c>
      <c r="I5" s="105">
        <v>0.7867449215615312</v>
      </c>
    </row>
    <row r="6" spans="1:22" ht="15" x14ac:dyDescent="0.25">
      <c r="A6" s="104" t="s">
        <v>112</v>
      </c>
      <c r="B6" s="116"/>
      <c r="C6" s="105">
        <v>1.0070167787163162</v>
      </c>
      <c r="D6" s="105">
        <v>0.79525930436603032</v>
      </c>
      <c r="E6" s="105">
        <v>0.81044734333822033</v>
      </c>
      <c r="F6" s="105">
        <v>0.73857029585608447</v>
      </c>
      <c r="G6" s="105">
        <v>0.89106874785617873</v>
      </c>
      <c r="H6" s="105">
        <v>0.81955072229403836</v>
      </c>
      <c r="I6" s="105">
        <v>0.70145008863778391</v>
      </c>
    </row>
    <row r="7" spans="1:22" ht="15" x14ac:dyDescent="0.25">
      <c r="A7" s="104" t="s">
        <v>113</v>
      </c>
      <c r="B7" s="116"/>
      <c r="C7" s="105">
        <v>0.97971404106569371</v>
      </c>
      <c r="D7" s="105">
        <v>0.9737638797869016</v>
      </c>
      <c r="E7" s="105">
        <v>1.06304895002172</v>
      </c>
      <c r="F7" s="105">
        <v>0.66925285089763542</v>
      </c>
      <c r="G7" s="105">
        <v>0.66417285572979556</v>
      </c>
      <c r="H7" s="105">
        <v>1.0401655187021761</v>
      </c>
      <c r="I7" s="105">
        <v>0.89876348120256155</v>
      </c>
    </row>
    <row r="8" spans="1:22" s="108" customFormat="1" ht="15" x14ac:dyDescent="0.25">
      <c r="A8" s="109" t="s">
        <v>114</v>
      </c>
      <c r="B8" s="115"/>
      <c r="C8" s="110">
        <v>0.9998700168978033</v>
      </c>
      <c r="D8" s="110">
        <v>1.5896308380434427</v>
      </c>
      <c r="E8" s="110">
        <v>0.78869484804807877</v>
      </c>
      <c r="F8" s="110">
        <v>1.1703434958160219</v>
      </c>
      <c r="G8" s="110">
        <v>0.77352083478368483</v>
      </c>
      <c r="H8" s="105">
        <v>0.76966814795715643</v>
      </c>
      <c r="I8" s="105">
        <v>1.0367704788088827</v>
      </c>
    </row>
    <row r="9" spans="1:22" s="108" customFormat="1" ht="15" x14ac:dyDescent="0.25">
      <c r="A9" s="109" t="s">
        <v>115</v>
      </c>
      <c r="B9" s="115"/>
      <c r="C9" s="110">
        <v>0.96035463976137114</v>
      </c>
      <c r="D9" s="110">
        <v>0.38191152446668436</v>
      </c>
      <c r="E9" s="110">
        <v>1.3267815596317234</v>
      </c>
      <c r="F9" s="110">
        <v>0.18752138915845087</v>
      </c>
      <c r="G9" s="110">
        <v>0.55883977411696328</v>
      </c>
      <c r="H9" s="105">
        <v>1.3015519147223187</v>
      </c>
      <c r="I9" s="105">
        <v>1.5308836643231389</v>
      </c>
    </row>
    <row r="10" spans="1:22" ht="12.75" customHeight="1" x14ac:dyDescent="0.25">
      <c r="A10" s="104" t="s">
        <v>116</v>
      </c>
      <c r="B10" s="116"/>
      <c r="C10" s="105">
        <v>0.94905131489512307</v>
      </c>
      <c r="D10" s="105">
        <v>1.1127579241500924</v>
      </c>
      <c r="E10" s="105">
        <v>0.8628293427305036</v>
      </c>
      <c r="F10" s="105">
        <v>0.87678392394246085</v>
      </c>
      <c r="G10" s="105">
        <v>0.8727053683760394</v>
      </c>
      <c r="H10" s="105">
        <v>0.81278354080818527</v>
      </c>
      <c r="I10" s="105">
        <v>0.5571920492409187</v>
      </c>
    </row>
    <row r="11" spans="1:22" ht="15" x14ac:dyDescent="0.25">
      <c r="A11" s="104" t="s">
        <v>117</v>
      </c>
      <c r="B11" s="116"/>
      <c r="C11" s="105">
        <v>0.90074671903007586</v>
      </c>
      <c r="D11" s="105">
        <v>0.90214624692808953</v>
      </c>
      <c r="E11" s="105">
        <v>0.73781377580298735</v>
      </c>
      <c r="F11" s="105">
        <v>1.6318384741004797</v>
      </c>
      <c r="G11" s="105">
        <v>1.139840056014997</v>
      </c>
      <c r="H11" s="105">
        <v>0.81688000849555209</v>
      </c>
      <c r="I11" s="105">
        <v>0.87552730158820646</v>
      </c>
    </row>
    <row r="12" spans="1:22" ht="15" x14ac:dyDescent="0.25">
      <c r="A12" s="104" t="s">
        <v>111</v>
      </c>
      <c r="B12" s="116"/>
      <c r="C12" s="105">
        <v>0.88872666100632436</v>
      </c>
      <c r="D12" s="105">
        <v>1.4006177360860563</v>
      </c>
      <c r="E12" s="105">
        <v>1.4046441366003652</v>
      </c>
      <c r="F12" s="105">
        <v>1.3936990864302488</v>
      </c>
      <c r="G12" s="105">
        <v>0.94482177826796532</v>
      </c>
      <c r="H12" s="105">
        <v>1.3315089547147463</v>
      </c>
      <c r="I12" s="105">
        <v>0.98397353111201302</v>
      </c>
    </row>
    <row r="13" spans="1:22" ht="15" x14ac:dyDescent="0.25">
      <c r="A13" s="104" t="s">
        <v>118</v>
      </c>
      <c r="B13" s="116"/>
      <c r="C13" s="105">
        <v>1.5281267354223367</v>
      </c>
      <c r="D13" s="105">
        <v>1.1299978334021132</v>
      </c>
      <c r="E13" s="105">
        <v>1.2616520737488397</v>
      </c>
      <c r="F13" s="105">
        <v>1.2239567780063125</v>
      </c>
      <c r="G13" s="105">
        <v>1.3487901689382167</v>
      </c>
      <c r="H13" s="105">
        <v>1.1237654593604829</v>
      </c>
      <c r="I13" s="105">
        <v>1.2138939605178742</v>
      </c>
    </row>
    <row r="14" spans="1:22" ht="15" x14ac:dyDescent="0.25">
      <c r="A14" s="104" t="s">
        <v>119</v>
      </c>
      <c r="B14" s="116"/>
      <c r="C14" s="105">
        <v>1.7471330638380582</v>
      </c>
      <c r="D14" s="105">
        <v>1.2812250910760219</v>
      </c>
      <c r="E14" s="105">
        <v>1.6846434424982282</v>
      </c>
      <c r="F14" s="105">
        <v>1.4240920640588854</v>
      </c>
      <c r="G14" s="105">
        <v>1.4660479944130245</v>
      </c>
      <c r="H14" s="105">
        <v>1.4672433911356091</v>
      </c>
      <c r="I14" s="105">
        <v>1.763094583613158</v>
      </c>
    </row>
    <row r="15" spans="1:22" ht="15" x14ac:dyDescent="0.25">
      <c r="A15" s="104" t="s">
        <v>120</v>
      </c>
      <c r="B15" s="116"/>
      <c r="C15" s="105">
        <v>1.3603807252189646</v>
      </c>
      <c r="D15" s="105">
        <v>0.56585890308251641</v>
      </c>
      <c r="E15" s="105">
        <v>0.67817530153369343</v>
      </c>
      <c r="F15" s="105">
        <v>1.0095452503419835</v>
      </c>
      <c r="G15" s="105">
        <v>1.4512945547428306</v>
      </c>
      <c r="H15" s="105">
        <v>1.5677991962789406</v>
      </c>
      <c r="I15" s="105">
        <v>0.78647708823711149</v>
      </c>
    </row>
    <row r="16" spans="1:22" ht="15" x14ac:dyDescent="0.25">
      <c r="A16" s="104" t="s">
        <v>121</v>
      </c>
      <c r="B16" s="116"/>
      <c r="C16" s="105">
        <v>1.4275415593036451</v>
      </c>
      <c r="D16" s="105">
        <v>1.6219874016994535</v>
      </c>
      <c r="E16" s="105">
        <v>1.0369937809538594</v>
      </c>
      <c r="F16" s="105">
        <v>0.83917176329030208</v>
      </c>
      <c r="G16" s="105">
        <v>1.353121554775327</v>
      </c>
      <c r="H16" s="105">
        <v>1.5511150578372028</v>
      </c>
      <c r="I16" s="105">
        <v>1.1681454522799604</v>
      </c>
    </row>
    <row r="17" spans="1:9" ht="15" x14ac:dyDescent="0.25">
      <c r="A17" s="104" t="s">
        <v>122</v>
      </c>
      <c r="B17" s="116"/>
      <c r="C17" s="105">
        <v>1.3913635683349452</v>
      </c>
      <c r="D17" s="105">
        <v>1.3841342158524528</v>
      </c>
      <c r="E17" s="105">
        <v>1.6459717373991367</v>
      </c>
      <c r="F17" s="105">
        <v>1.2250905188757133</v>
      </c>
      <c r="G17" s="105">
        <v>1.4452247902638777</v>
      </c>
      <c r="H17" s="105">
        <v>1.4769673310954168</v>
      </c>
      <c r="I17" s="105">
        <v>1.1368846442178895</v>
      </c>
    </row>
    <row r="18" spans="1:9" ht="15" x14ac:dyDescent="0.25">
      <c r="A18" s="104" t="s">
        <v>123</v>
      </c>
      <c r="B18" s="116"/>
      <c r="C18" s="105">
        <v>0.7648034397799508</v>
      </c>
      <c r="D18" s="105">
        <v>0.91824237696221711</v>
      </c>
      <c r="E18" s="105">
        <v>0.99277451074353851</v>
      </c>
      <c r="F18" s="105">
        <v>1.2847418764637555</v>
      </c>
      <c r="G18" s="105">
        <v>0.37516230459202415</v>
      </c>
      <c r="H18" s="105">
        <v>0.97814706591620215</v>
      </c>
      <c r="I18" s="105">
        <v>0.90608435645358587</v>
      </c>
    </row>
    <row r="19" spans="1:9" ht="15" x14ac:dyDescent="0.25">
      <c r="A19" s="104" t="s">
        <v>124</v>
      </c>
      <c r="B19" s="116"/>
      <c r="C19" s="105">
        <v>1.2700872232400562</v>
      </c>
      <c r="D19" s="105">
        <v>0.31873170280818569</v>
      </c>
      <c r="E19" s="105">
        <v>0.95772291799018661</v>
      </c>
      <c r="F19" s="105">
        <v>0.63687574235828714</v>
      </c>
      <c r="G19" s="105">
        <v>0.31843432212497591</v>
      </c>
      <c r="H19" s="105">
        <v>1.5990405756546073</v>
      </c>
      <c r="I19" s="105">
        <v>0.32129752793682004</v>
      </c>
    </row>
    <row r="20" spans="1:9" ht="15" x14ac:dyDescent="0.25">
      <c r="A20" s="104" t="s">
        <v>125</v>
      </c>
      <c r="B20" s="116"/>
      <c r="C20" s="105">
        <v>0.53799713212819089</v>
      </c>
      <c r="D20" s="105">
        <v>0.71117130434194364</v>
      </c>
      <c r="E20" s="105">
        <v>0.50285352033010766</v>
      </c>
      <c r="F20" s="105">
        <v>0.73884970551254914</v>
      </c>
      <c r="G20" s="105">
        <v>0.76716571648930643</v>
      </c>
      <c r="H20" s="105">
        <v>0.78549370712815891</v>
      </c>
      <c r="I20" s="105">
        <v>0.63302324889088346</v>
      </c>
    </row>
    <row r="21" spans="1:9" ht="15" x14ac:dyDescent="0.25">
      <c r="A21" s="104" t="s">
        <v>126</v>
      </c>
      <c r="B21" s="116"/>
      <c r="C21" s="105">
        <v>0.64184258193521704</v>
      </c>
      <c r="D21" s="105">
        <v>0.78975880272565502</v>
      </c>
      <c r="E21" s="105">
        <v>0.59252858487509064</v>
      </c>
      <c r="F21" s="105">
        <v>0.61416995728693613</v>
      </c>
      <c r="G21" s="105">
        <v>0.4156290711020319</v>
      </c>
      <c r="H21" s="105">
        <v>0.66117556280427081</v>
      </c>
      <c r="I21" s="105">
        <v>0.61417108890323047</v>
      </c>
    </row>
    <row r="22" spans="1:9" ht="15" x14ac:dyDescent="0.25">
      <c r="A22" s="104" t="s">
        <v>127</v>
      </c>
      <c r="B22" s="116"/>
      <c r="C22" s="105">
        <v>0.86169902920987373</v>
      </c>
      <c r="D22" s="105">
        <v>0.51861840058085262</v>
      </c>
      <c r="E22" s="105">
        <v>0.86673438751347764</v>
      </c>
      <c r="F22" s="105">
        <v>0.17322241324805016</v>
      </c>
      <c r="G22" s="105">
        <v>0.17315867395087489</v>
      </c>
      <c r="H22" s="105">
        <v>1.2170600523509689</v>
      </c>
      <c r="I22" s="105">
        <v>0.87408003076761709</v>
      </c>
    </row>
    <row r="23" spans="1:9" ht="15" x14ac:dyDescent="0.25">
      <c r="A23" s="104" t="s">
        <v>128</v>
      </c>
      <c r="B23" s="116"/>
      <c r="C23" s="105">
        <v>0.71261470551706296</v>
      </c>
      <c r="D23" s="105">
        <v>0.61204598301470392</v>
      </c>
      <c r="E23" s="105">
        <v>0.81702350168102589</v>
      </c>
      <c r="F23" s="105">
        <v>0.660104382813827</v>
      </c>
      <c r="G23" s="105">
        <v>0.55595370826177537</v>
      </c>
      <c r="H23" s="105">
        <v>0.70937222584790249</v>
      </c>
      <c r="I23" s="105">
        <v>0.76226290447575362</v>
      </c>
    </row>
    <row r="24" spans="1:9" ht="15" x14ac:dyDescent="0.25">
      <c r="A24" s="104" t="s">
        <v>129</v>
      </c>
      <c r="B24" s="116"/>
      <c r="C24" s="105">
        <v>0.9397100054923051</v>
      </c>
      <c r="D24" s="105">
        <v>0.77957037876426294</v>
      </c>
      <c r="E24" s="105">
        <v>0.84001797638469466</v>
      </c>
      <c r="F24" s="105">
        <v>0.69342157882385602</v>
      </c>
      <c r="G24" s="105">
        <v>0.60861781226044875</v>
      </c>
      <c r="H24" s="105">
        <v>0.885274259441032</v>
      </c>
      <c r="I24" s="105">
        <v>0.5922473635615072</v>
      </c>
    </row>
    <row r="25" spans="1:9" ht="15" x14ac:dyDescent="0.25">
      <c r="A25" s="104" t="s">
        <v>130</v>
      </c>
      <c r="B25" s="116"/>
      <c r="C25" s="105">
        <v>0.67011307853603441</v>
      </c>
      <c r="D25" s="105">
        <v>0.67082844568744215</v>
      </c>
      <c r="E25" s="105">
        <v>0.61008625094372715</v>
      </c>
      <c r="F25" s="105">
        <v>0.72633993071927627</v>
      </c>
      <c r="G25" s="105">
        <v>0.72133916616197968</v>
      </c>
      <c r="H25" s="105">
        <v>0.90322704960282096</v>
      </c>
      <c r="I25" s="105">
        <v>0.84559598511026268</v>
      </c>
    </row>
    <row r="26" spans="1:9" ht="15" x14ac:dyDescent="0.25">
      <c r="A26" s="112" t="s">
        <v>4</v>
      </c>
      <c r="B26" s="117"/>
      <c r="C26" s="113">
        <v>1.0476165067011651</v>
      </c>
      <c r="D26" s="113">
        <v>0.99192568283957705</v>
      </c>
      <c r="E26" s="113">
        <v>0.9674214608712367</v>
      </c>
      <c r="F26" s="113">
        <v>0.91476654423155646</v>
      </c>
      <c r="G26" s="113">
        <v>0.9508277300846828</v>
      </c>
      <c r="H26" s="113">
        <v>0.99126335551389388</v>
      </c>
      <c r="I26" s="105">
        <v>0.94016736925484135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28"/>
  <sheetViews>
    <sheetView workbookViewId="0"/>
  </sheetViews>
  <sheetFormatPr defaultRowHeight="14.4" x14ac:dyDescent="0.3"/>
  <cols>
    <col min="2" max="2" width="21.6640625" bestFit="1" customWidth="1"/>
    <col min="3" max="16" width="4.5546875" customWidth="1"/>
  </cols>
  <sheetData>
    <row r="3" spans="2:16" ht="15.75" thickBot="1" x14ac:dyDescent="0.3"/>
    <row r="4" spans="2:16" ht="15" thickBot="1" x14ac:dyDescent="0.35">
      <c r="B4" s="211" t="s">
        <v>132</v>
      </c>
      <c r="C4" s="207" t="s">
        <v>140</v>
      </c>
      <c r="D4" s="207"/>
      <c r="E4" s="207"/>
      <c r="F4" s="207"/>
      <c r="G4" s="207"/>
      <c r="H4" s="207"/>
      <c r="I4" s="208"/>
      <c r="J4" s="213" t="s">
        <v>134</v>
      </c>
      <c r="K4" s="214"/>
      <c r="L4" s="214"/>
      <c r="M4" s="214"/>
      <c r="N4" s="214"/>
      <c r="O4" s="214"/>
      <c r="P4" s="214"/>
    </row>
    <row r="5" spans="2:16" ht="15" thickBot="1" x14ac:dyDescent="0.35">
      <c r="B5" s="212"/>
      <c r="C5" s="124">
        <v>2001</v>
      </c>
      <c r="D5" s="60">
        <v>2010</v>
      </c>
      <c r="E5" s="60">
        <v>2012</v>
      </c>
      <c r="F5" s="60">
        <v>2013</v>
      </c>
      <c r="G5" s="60">
        <v>2014</v>
      </c>
      <c r="H5" s="60">
        <v>2015</v>
      </c>
      <c r="I5" s="125">
        <v>2016</v>
      </c>
      <c r="J5" s="122">
        <v>2001</v>
      </c>
      <c r="K5" s="122">
        <v>2010</v>
      </c>
      <c r="L5" s="122">
        <v>2012</v>
      </c>
      <c r="M5" s="122">
        <v>2013</v>
      </c>
      <c r="N5" s="122">
        <v>2014</v>
      </c>
      <c r="O5" s="122">
        <v>2015</v>
      </c>
      <c r="P5" s="122">
        <v>2016</v>
      </c>
    </row>
    <row r="6" spans="2:16" ht="12.75" customHeight="1" x14ac:dyDescent="0.25">
      <c r="B6" s="47" t="s">
        <v>109</v>
      </c>
      <c r="C6" s="61">
        <v>27</v>
      </c>
      <c r="D6" s="61">
        <v>27</v>
      </c>
      <c r="E6" s="61">
        <v>26</v>
      </c>
      <c r="F6" s="61">
        <v>22</v>
      </c>
      <c r="G6" s="61">
        <v>16</v>
      </c>
      <c r="H6" s="61">
        <v>13</v>
      </c>
      <c r="I6" s="128">
        <v>24</v>
      </c>
      <c r="J6" s="129">
        <v>14</v>
      </c>
      <c r="K6" s="87">
        <v>16</v>
      </c>
      <c r="L6" s="130">
        <v>14</v>
      </c>
      <c r="M6" s="130">
        <v>15</v>
      </c>
      <c r="N6" s="87">
        <v>7</v>
      </c>
      <c r="O6" s="130">
        <v>5</v>
      </c>
      <c r="P6" s="130">
        <v>11</v>
      </c>
    </row>
    <row r="7" spans="2:16" ht="12.75" customHeight="1" x14ac:dyDescent="0.3">
      <c r="B7" s="47" t="s">
        <v>135</v>
      </c>
      <c r="C7" s="61" t="s">
        <v>136</v>
      </c>
      <c r="D7" s="61" t="s">
        <v>136</v>
      </c>
      <c r="E7" s="61" t="s">
        <v>136</v>
      </c>
      <c r="F7" s="61">
        <v>2</v>
      </c>
      <c r="G7" s="61">
        <v>1</v>
      </c>
      <c r="H7" s="61" t="s">
        <v>136</v>
      </c>
      <c r="I7" s="128">
        <v>0</v>
      </c>
      <c r="J7" s="129" t="s">
        <v>136</v>
      </c>
      <c r="K7" s="87" t="s">
        <v>136</v>
      </c>
      <c r="L7" s="130" t="s">
        <v>136</v>
      </c>
      <c r="M7" s="130">
        <v>1</v>
      </c>
      <c r="N7" s="87" t="s">
        <v>136</v>
      </c>
      <c r="O7" s="130" t="s">
        <v>136</v>
      </c>
      <c r="P7" s="130">
        <v>0</v>
      </c>
    </row>
    <row r="8" spans="2:16" ht="12.75" customHeight="1" x14ac:dyDescent="0.25">
      <c r="B8" s="47" t="s">
        <v>111</v>
      </c>
      <c r="C8" s="61">
        <v>4</v>
      </c>
      <c r="D8" s="61">
        <v>1</v>
      </c>
      <c r="E8" s="61">
        <v>5</v>
      </c>
      <c r="F8" s="61">
        <v>2</v>
      </c>
      <c r="G8" s="61">
        <v>1</v>
      </c>
      <c r="H8" s="61">
        <v>7</v>
      </c>
      <c r="I8" s="128">
        <v>2</v>
      </c>
      <c r="J8" s="129">
        <v>3</v>
      </c>
      <c r="K8" s="87">
        <v>1</v>
      </c>
      <c r="L8" s="130">
        <v>4</v>
      </c>
      <c r="M8" s="130">
        <v>2</v>
      </c>
      <c r="N8" s="87">
        <v>1</v>
      </c>
      <c r="O8" s="130">
        <v>4</v>
      </c>
      <c r="P8" s="130">
        <v>1</v>
      </c>
    </row>
    <row r="9" spans="2:16" ht="12.75" customHeight="1" x14ac:dyDescent="0.25">
      <c r="B9" s="47" t="s">
        <v>112</v>
      </c>
      <c r="C9" s="61">
        <v>83</v>
      </c>
      <c r="D9" s="61">
        <v>42</v>
      </c>
      <c r="E9" s="61">
        <v>62</v>
      </c>
      <c r="F9" s="61">
        <v>49</v>
      </c>
      <c r="G9" s="61">
        <v>54</v>
      </c>
      <c r="H9" s="61">
        <v>50</v>
      </c>
      <c r="I9" s="128">
        <v>46</v>
      </c>
      <c r="J9" s="129">
        <v>58</v>
      </c>
      <c r="K9" s="87">
        <v>28</v>
      </c>
      <c r="L9" s="130">
        <v>39</v>
      </c>
      <c r="M9" s="130">
        <v>32</v>
      </c>
      <c r="N9" s="87">
        <v>36</v>
      </c>
      <c r="O9" s="130">
        <v>34</v>
      </c>
      <c r="P9" s="130">
        <v>31</v>
      </c>
    </row>
    <row r="10" spans="2:16" ht="12.75" customHeight="1" x14ac:dyDescent="0.3">
      <c r="B10" s="47" t="s">
        <v>137</v>
      </c>
      <c r="C10" s="61">
        <v>3</v>
      </c>
      <c r="D10" s="61">
        <v>3</v>
      </c>
      <c r="E10" s="61">
        <v>4</v>
      </c>
      <c r="F10" s="61">
        <v>1</v>
      </c>
      <c r="G10" s="61">
        <v>7</v>
      </c>
      <c r="H10" s="61">
        <v>3</v>
      </c>
      <c r="I10" s="128">
        <v>7</v>
      </c>
      <c r="J10" s="129">
        <v>2</v>
      </c>
      <c r="K10" s="87">
        <v>3</v>
      </c>
      <c r="L10" s="130">
        <v>1</v>
      </c>
      <c r="M10" s="130" t="s">
        <v>136</v>
      </c>
      <c r="N10" s="87">
        <v>3</v>
      </c>
      <c r="O10" s="130">
        <v>2</v>
      </c>
      <c r="P10" s="130">
        <v>6</v>
      </c>
    </row>
    <row r="11" spans="2:16" ht="12.75" customHeight="1" x14ac:dyDescent="0.25">
      <c r="B11" s="65" t="s">
        <v>114</v>
      </c>
      <c r="C11" s="128">
        <v>1</v>
      </c>
      <c r="D11" s="128">
        <v>3</v>
      </c>
      <c r="E11" s="128">
        <v>3</v>
      </c>
      <c r="F11" s="128">
        <v>1</v>
      </c>
      <c r="G11" s="128">
        <v>2</v>
      </c>
      <c r="H11" s="128">
        <v>3</v>
      </c>
      <c r="I11" s="128">
        <v>6</v>
      </c>
      <c r="J11" s="129">
        <v>1</v>
      </c>
      <c r="K11" s="131">
        <v>3</v>
      </c>
      <c r="L11" s="132">
        <v>1</v>
      </c>
      <c r="M11" s="132" t="s">
        <v>136</v>
      </c>
      <c r="N11" s="131" t="s">
        <v>136</v>
      </c>
      <c r="O11" s="132">
        <v>2</v>
      </c>
      <c r="P11" s="132">
        <v>5</v>
      </c>
    </row>
    <row r="12" spans="2:16" ht="12.75" customHeight="1" x14ac:dyDescent="0.25">
      <c r="B12" s="65" t="s">
        <v>115</v>
      </c>
      <c r="C12" s="133">
        <v>2</v>
      </c>
      <c r="D12" s="133">
        <v>0</v>
      </c>
      <c r="E12" s="133">
        <v>1</v>
      </c>
      <c r="F12" s="133">
        <v>0</v>
      </c>
      <c r="G12" s="128">
        <v>5</v>
      </c>
      <c r="H12" s="128">
        <v>0</v>
      </c>
      <c r="I12" s="128">
        <v>1</v>
      </c>
      <c r="J12" s="129">
        <v>1</v>
      </c>
      <c r="K12" s="134">
        <v>0</v>
      </c>
      <c r="L12" s="135">
        <v>0</v>
      </c>
      <c r="M12" s="135">
        <v>0</v>
      </c>
      <c r="N12" s="134">
        <v>3</v>
      </c>
      <c r="O12" s="135">
        <v>0</v>
      </c>
      <c r="P12" s="132">
        <v>1</v>
      </c>
    </row>
    <row r="13" spans="2:16" ht="12.75" customHeight="1" x14ac:dyDescent="0.25">
      <c r="B13" s="47" t="s">
        <v>116</v>
      </c>
      <c r="C13" s="61">
        <v>64</v>
      </c>
      <c r="D13" s="61">
        <v>39</v>
      </c>
      <c r="E13" s="61">
        <v>50</v>
      </c>
      <c r="F13" s="61">
        <v>35</v>
      </c>
      <c r="G13" s="61">
        <v>43</v>
      </c>
      <c r="H13" s="61">
        <v>39</v>
      </c>
      <c r="I13" s="128">
        <v>50</v>
      </c>
      <c r="J13" s="129">
        <v>46</v>
      </c>
      <c r="K13" s="87">
        <v>25</v>
      </c>
      <c r="L13" s="130">
        <v>28</v>
      </c>
      <c r="M13" s="130">
        <v>20</v>
      </c>
      <c r="N13" s="87">
        <v>24</v>
      </c>
      <c r="O13" s="130">
        <v>25</v>
      </c>
      <c r="P13" s="130">
        <v>29</v>
      </c>
    </row>
    <row r="14" spans="2:16" ht="12.75" customHeight="1" x14ac:dyDescent="0.25">
      <c r="B14" s="47" t="s">
        <v>117</v>
      </c>
      <c r="C14" s="61">
        <v>12</v>
      </c>
      <c r="D14" s="61">
        <v>14</v>
      </c>
      <c r="E14" s="61">
        <v>12</v>
      </c>
      <c r="F14" s="61">
        <v>11</v>
      </c>
      <c r="G14" s="61">
        <v>9</v>
      </c>
      <c r="H14" s="61">
        <v>11</v>
      </c>
      <c r="I14" s="128">
        <v>10</v>
      </c>
      <c r="J14" s="129">
        <v>8</v>
      </c>
      <c r="K14" s="87">
        <v>6</v>
      </c>
      <c r="L14" s="130">
        <v>7</v>
      </c>
      <c r="M14" s="130">
        <v>7</v>
      </c>
      <c r="N14" s="87">
        <v>6</v>
      </c>
      <c r="O14" s="130">
        <v>4</v>
      </c>
      <c r="P14" s="130">
        <v>7</v>
      </c>
    </row>
    <row r="15" spans="2:16" ht="12.75" customHeight="1" x14ac:dyDescent="0.25">
      <c r="B15" s="47" t="s">
        <v>118</v>
      </c>
      <c r="C15" s="61">
        <v>63</v>
      </c>
      <c r="D15" s="61">
        <v>50</v>
      </c>
      <c r="E15" s="61">
        <v>48</v>
      </c>
      <c r="F15" s="61">
        <v>37</v>
      </c>
      <c r="G15" s="61">
        <v>52</v>
      </c>
      <c r="H15" s="61">
        <v>38</v>
      </c>
      <c r="I15" s="128">
        <v>43</v>
      </c>
      <c r="J15" s="129">
        <v>48</v>
      </c>
      <c r="K15" s="87">
        <v>36</v>
      </c>
      <c r="L15" s="130">
        <v>32</v>
      </c>
      <c r="M15" s="130">
        <v>21</v>
      </c>
      <c r="N15" s="87">
        <v>38</v>
      </c>
      <c r="O15" s="130">
        <v>29</v>
      </c>
      <c r="P15" s="130">
        <v>28</v>
      </c>
    </row>
    <row r="16" spans="2:16" ht="12.75" customHeight="1" x14ac:dyDescent="0.25">
      <c r="B16" s="47" t="s">
        <v>119</v>
      </c>
      <c r="C16" s="61">
        <v>32</v>
      </c>
      <c r="D16" s="61">
        <v>24</v>
      </c>
      <c r="E16" s="61">
        <v>23</v>
      </c>
      <c r="F16" s="61">
        <v>24</v>
      </c>
      <c r="G16" s="61">
        <v>22</v>
      </c>
      <c r="H16" s="61">
        <v>28</v>
      </c>
      <c r="I16" s="128">
        <v>19</v>
      </c>
      <c r="J16" s="129">
        <v>23</v>
      </c>
      <c r="K16" s="87">
        <v>13</v>
      </c>
      <c r="L16" s="130">
        <v>16</v>
      </c>
      <c r="M16" s="130">
        <v>20</v>
      </c>
      <c r="N16" s="87">
        <v>15</v>
      </c>
      <c r="O16" s="130">
        <v>23</v>
      </c>
      <c r="P16" s="130">
        <v>12</v>
      </c>
    </row>
    <row r="17" spans="2:16" ht="12.75" customHeight="1" x14ac:dyDescent="0.25">
      <c r="B17" s="47" t="s">
        <v>120</v>
      </c>
      <c r="C17" s="61">
        <v>2</v>
      </c>
      <c r="D17" s="61">
        <v>2</v>
      </c>
      <c r="E17" s="61">
        <v>3</v>
      </c>
      <c r="F17" s="61">
        <v>2</v>
      </c>
      <c r="G17" s="61">
        <v>2</v>
      </c>
      <c r="H17" s="61">
        <v>3</v>
      </c>
      <c r="I17" s="128">
        <v>0</v>
      </c>
      <c r="J17" s="129">
        <v>1</v>
      </c>
      <c r="K17" s="87">
        <v>2</v>
      </c>
      <c r="L17" s="130">
        <v>2</v>
      </c>
      <c r="M17" s="130" t="s">
        <v>136</v>
      </c>
      <c r="N17" s="87">
        <v>1</v>
      </c>
      <c r="O17" s="130">
        <v>1</v>
      </c>
      <c r="P17" s="130">
        <v>0</v>
      </c>
    </row>
    <row r="18" spans="2:16" ht="12.75" customHeight="1" x14ac:dyDescent="0.25">
      <c r="B18" s="47" t="s">
        <v>121</v>
      </c>
      <c r="C18" s="61">
        <v>11</v>
      </c>
      <c r="D18" s="61">
        <v>5</v>
      </c>
      <c r="E18" s="61">
        <v>9</v>
      </c>
      <c r="F18" s="61">
        <v>4</v>
      </c>
      <c r="G18" s="61">
        <v>3</v>
      </c>
      <c r="H18" s="61">
        <v>8</v>
      </c>
      <c r="I18" s="128">
        <v>7</v>
      </c>
      <c r="J18" s="129">
        <v>9</v>
      </c>
      <c r="K18" s="87">
        <v>5</v>
      </c>
      <c r="L18" s="130">
        <v>6</v>
      </c>
      <c r="M18" s="130">
        <v>2</v>
      </c>
      <c r="N18" s="87">
        <v>1</v>
      </c>
      <c r="O18" s="130">
        <v>6</v>
      </c>
      <c r="P18" s="130">
        <v>4</v>
      </c>
    </row>
    <row r="19" spans="2:16" ht="12.75" customHeight="1" x14ac:dyDescent="0.25">
      <c r="B19" s="47" t="s">
        <v>122</v>
      </c>
      <c r="C19" s="61">
        <v>18</v>
      </c>
      <c r="D19" s="61">
        <v>14</v>
      </c>
      <c r="E19" s="61">
        <v>15</v>
      </c>
      <c r="F19" s="61">
        <v>21</v>
      </c>
      <c r="G19" s="61">
        <v>17</v>
      </c>
      <c r="H19" s="61">
        <v>14</v>
      </c>
      <c r="I19" s="128">
        <v>19</v>
      </c>
      <c r="J19" s="129">
        <v>8</v>
      </c>
      <c r="K19" s="87">
        <v>3</v>
      </c>
      <c r="L19" s="130">
        <v>5</v>
      </c>
      <c r="M19" s="130">
        <v>11</v>
      </c>
      <c r="N19" s="87">
        <v>5</v>
      </c>
      <c r="O19" s="130">
        <v>10</v>
      </c>
      <c r="P19" s="130">
        <v>9</v>
      </c>
    </row>
    <row r="20" spans="2:16" ht="12.75" customHeight="1" x14ac:dyDescent="0.25">
      <c r="B20" s="47" t="s">
        <v>123</v>
      </c>
      <c r="C20" s="61">
        <v>10</v>
      </c>
      <c r="D20" s="61">
        <v>8</v>
      </c>
      <c r="E20" s="61">
        <v>4</v>
      </c>
      <c r="F20" s="61">
        <v>4</v>
      </c>
      <c r="G20" s="61">
        <v>3</v>
      </c>
      <c r="H20" s="61">
        <v>3</v>
      </c>
      <c r="I20" s="128">
        <v>4</v>
      </c>
      <c r="J20" s="129">
        <v>4</v>
      </c>
      <c r="K20" s="87">
        <v>3</v>
      </c>
      <c r="L20" s="130">
        <v>3</v>
      </c>
      <c r="M20" s="130">
        <v>4</v>
      </c>
      <c r="N20" s="87">
        <v>2</v>
      </c>
      <c r="O20" s="130">
        <v>2</v>
      </c>
      <c r="P20" s="130">
        <v>1</v>
      </c>
    </row>
    <row r="21" spans="2:16" ht="12.75" customHeight="1" x14ac:dyDescent="0.25">
      <c r="B21" s="47" t="s">
        <v>124</v>
      </c>
      <c r="C21" s="61" t="s">
        <v>136</v>
      </c>
      <c r="D21" s="61" t="s">
        <v>136</v>
      </c>
      <c r="E21" s="61" t="s">
        <v>136</v>
      </c>
      <c r="F21" s="61" t="s">
        <v>136</v>
      </c>
      <c r="G21" s="61" t="s">
        <v>136</v>
      </c>
      <c r="H21" s="61">
        <v>1</v>
      </c>
      <c r="I21" s="128">
        <v>0</v>
      </c>
      <c r="J21" s="129" t="s">
        <v>136</v>
      </c>
      <c r="K21" s="87" t="s">
        <v>136</v>
      </c>
      <c r="L21" s="130" t="s">
        <v>136</v>
      </c>
      <c r="M21" s="130" t="s">
        <v>136</v>
      </c>
      <c r="N21" s="87" t="s">
        <v>136</v>
      </c>
      <c r="O21" s="130" t="s">
        <v>136</v>
      </c>
      <c r="P21" s="130">
        <v>0</v>
      </c>
    </row>
    <row r="22" spans="2:16" ht="12.75" customHeight="1" x14ac:dyDescent="0.25">
      <c r="B22" s="47" t="s">
        <v>125</v>
      </c>
      <c r="C22" s="61">
        <v>9</v>
      </c>
      <c r="D22" s="61">
        <v>6</v>
      </c>
      <c r="E22" s="61">
        <v>7</v>
      </c>
      <c r="F22" s="61">
        <v>13</v>
      </c>
      <c r="G22" s="61">
        <v>12</v>
      </c>
      <c r="H22" s="61">
        <v>6</v>
      </c>
      <c r="I22" s="128">
        <v>17</v>
      </c>
      <c r="J22" s="129">
        <v>4</v>
      </c>
      <c r="K22" s="87">
        <v>1</v>
      </c>
      <c r="L22" s="130">
        <v>3</v>
      </c>
      <c r="M22" s="130">
        <v>7</v>
      </c>
      <c r="N22" s="87">
        <v>4</v>
      </c>
      <c r="O22" s="130">
        <v>5</v>
      </c>
      <c r="P22" s="130">
        <v>10</v>
      </c>
    </row>
    <row r="23" spans="2:16" ht="12.75" customHeight="1" x14ac:dyDescent="0.25">
      <c r="B23" s="47" t="s">
        <v>126</v>
      </c>
      <c r="C23" s="61">
        <v>15</v>
      </c>
      <c r="D23" s="61">
        <v>10</v>
      </c>
      <c r="E23" s="61">
        <v>7</v>
      </c>
      <c r="F23" s="61">
        <v>10</v>
      </c>
      <c r="G23" s="61">
        <v>11</v>
      </c>
      <c r="H23" s="61">
        <v>11</v>
      </c>
      <c r="I23" s="128">
        <v>13</v>
      </c>
      <c r="J23" s="129">
        <v>8</v>
      </c>
      <c r="K23" s="87">
        <v>4</v>
      </c>
      <c r="L23" s="130">
        <v>3</v>
      </c>
      <c r="M23" s="130">
        <v>5</v>
      </c>
      <c r="N23" s="87">
        <v>4</v>
      </c>
      <c r="O23" s="130">
        <v>4</v>
      </c>
      <c r="P23" s="130">
        <v>5</v>
      </c>
    </row>
    <row r="24" spans="2:16" ht="12.75" customHeight="1" x14ac:dyDescent="0.25">
      <c r="B24" s="47" t="s">
        <v>127</v>
      </c>
      <c r="C24" s="61" t="s">
        <v>136</v>
      </c>
      <c r="D24" s="61">
        <v>1</v>
      </c>
      <c r="E24" s="61">
        <v>1</v>
      </c>
      <c r="F24" s="61">
        <v>1</v>
      </c>
      <c r="G24" s="61">
        <v>2</v>
      </c>
      <c r="H24" s="61">
        <v>2</v>
      </c>
      <c r="I24" s="128">
        <v>0</v>
      </c>
      <c r="J24" s="129" t="s">
        <v>136</v>
      </c>
      <c r="K24" s="130" t="s">
        <v>136</v>
      </c>
      <c r="L24" s="130" t="s">
        <v>136</v>
      </c>
      <c r="M24" s="130">
        <v>1</v>
      </c>
      <c r="N24" s="87">
        <v>1</v>
      </c>
      <c r="O24" s="130" t="s">
        <v>136</v>
      </c>
      <c r="P24" s="130">
        <v>0</v>
      </c>
    </row>
    <row r="25" spans="2:16" ht="12.75" customHeight="1" x14ac:dyDescent="0.25">
      <c r="B25" s="47" t="s">
        <v>128</v>
      </c>
      <c r="C25" s="61">
        <v>1</v>
      </c>
      <c r="D25" s="61">
        <v>4</v>
      </c>
      <c r="E25" s="61">
        <v>6</v>
      </c>
      <c r="F25" s="61">
        <v>3</v>
      </c>
      <c r="G25" s="61">
        <v>5</v>
      </c>
      <c r="H25" s="61">
        <v>2</v>
      </c>
      <c r="I25" s="128">
        <v>2</v>
      </c>
      <c r="J25" s="129">
        <v>1</v>
      </c>
      <c r="K25" s="87">
        <v>2</v>
      </c>
      <c r="L25" s="130">
        <v>1</v>
      </c>
      <c r="M25" s="130">
        <v>1</v>
      </c>
      <c r="N25" s="87">
        <v>1</v>
      </c>
      <c r="O25" s="130">
        <v>1</v>
      </c>
      <c r="P25" s="130">
        <v>0</v>
      </c>
    </row>
    <row r="26" spans="2:16" ht="12.75" customHeight="1" x14ac:dyDescent="0.25">
      <c r="B26" s="47" t="s">
        <v>129</v>
      </c>
      <c r="C26" s="61">
        <v>6</v>
      </c>
      <c r="D26" s="61">
        <v>9</v>
      </c>
      <c r="E26" s="61">
        <v>6</v>
      </c>
      <c r="F26" s="61">
        <v>6</v>
      </c>
      <c r="G26" s="61">
        <v>9</v>
      </c>
      <c r="H26" s="61">
        <v>9</v>
      </c>
      <c r="I26" s="128">
        <v>10</v>
      </c>
      <c r="J26" s="129">
        <v>6</v>
      </c>
      <c r="K26" s="87">
        <v>5</v>
      </c>
      <c r="L26" s="130">
        <v>3</v>
      </c>
      <c r="M26" s="130">
        <v>1</v>
      </c>
      <c r="N26" s="87">
        <v>8</v>
      </c>
      <c r="O26" s="130">
        <v>5</v>
      </c>
      <c r="P26" s="130">
        <v>6</v>
      </c>
    </row>
    <row r="27" spans="2:16" ht="12.75" customHeight="1" thickBot="1" x14ac:dyDescent="0.3">
      <c r="B27" s="53" t="s">
        <v>130</v>
      </c>
      <c r="C27" s="136">
        <v>6</v>
      </c>
      <c r="D27" s="136">
        <v>4</v>
      </c>
      <c r="E27" s="136">
        <v>4</v>
      </c>
      <c r="F27" s="136">
        <v>4</v>
      </c>
      <c r="G27" s="136">
        <v>4</v>
      </c>
      <c r="H27" s="136">
        <v>3</v>
      </c>
      <c r="I27" s="79">
        <v>2</v>
      </c>
      <c r="J27" s="90">
        <v>3</v>
      </c>
      <c r="K27" s="90">
        <v>1</v>
      </c>
      <c r="L27" s="137" t="s">
        <v>136</v>
      </c>
      <c r="M27" s="137">
        <v>1</v>
      </c>
      <c r="N27" s="90">
        <v>1</v>
      </c>
      <c r="O27" s="137">
        <v>1</v>
      </c>
      <c r="P27" s="80">
        <v>0</v>
      </c>
    </row>
    <row r="28" spans="2:16" ht="12.75" customHeight="1" thickBot="1" x14ac:dyDescent="0.3">
      <c r="B28" s="123" t="s">
        <v>4</v>
      </c>
      <c r="C28" s="124">
        <v>366</v>
      </c>
      <c r="D28" s="124">
        <v>263</v>
      </c>
      <c r="E28" s="124">
        <v>292</v>
      </c>
      <c r="F28" s="124">
        <v>251</v>
      </c>
      <c r="G28" s="124">
        <v>273</v>
      </c>
      <c r="H28" s="124">
        <v>251</v>
      </c>
      <c r="I28" s="83">
        <v>275</v>
      </c>
      <c r="J28" s="122">
        <v>246</v>
      </c>
      <c r="K28" s="122">
        <v>154</v>
      </c>
      <c r="L28" s="122">
        <v>167</v>
      </c>
      <c r="M28" s="122">
        <v>151</v>
      </c>
      <c r="N28" s="84">
        <v>158</v>
      </c>
      <c r="O28" s="122">
        <v>161</v>
      </c>
      <c r="P28" s="122">
        <v>160</v>
      </c>
    </row>
  </sheetData>
  <mergeCells count="3">
    <mergeCell ref="B4:B5"/>
    <mergeCell ref="C4:I4"/>
    <mergeCell ref="J4:P4"/>
  </mergeCell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/>
  </sheetViews>
  <sheetFormatPr defaultColWidth="9.109375" defaultRowHeight="10.199999999999999" x14ac:dyDescent="0.2"/>
  <cols>
    <col min="1" max="1" width="14.6640625" style="138" bestFit="1" customWidth="1"/>
    <col min="2" max="2" width="12.88671875" style="138" customWidth="1"/>
    <col min="3" max="3" width="13.6640625" style="138" customWidth="1"/>
    <col min="4" max="4" width="14.6640625" style="138" customWidth="1"/>
    <col min="5" max="16384" width="9.109375" style="138"/>
  </cols>
  <sheetData>
    <row r="1" spans="1:8" x14ac:dyDescent="0.2">
      <c r="A1" s="143" t="s">
        <v>138</v>
      </c>
    </row>
    <row r="2" spans="1:8" x14ac:dyDescent="0.2">
      <c r="A2" s="139"/>
      <c r="B2" s="144">
        <v>2010</v>
      </c>
      <c r="C2" s="144">
        <v>2011</v>
      </c>
      <c r="D2" s="144">
        <v>2012</v>
      </c>
      <c r="E2" s="144">
        <v>2013</v>
      </c>
      <c r="F2" s="144">
        <v>2014</v>
      </c>
      <c r="G2" s="145">
        <v>2015</v>
      </c>
      <c r="H2" s="138">
        <v>2016</v>
      </c>
    </row>
    <row r="3" spans="1:8" x14ac:dyDescent="0.2">
      <c r="A3" s="140" t="s">
        <v>109</v>
      </c>
      <c r="B3" s="146">
        <v>0.61881542683940027</v>
      </c>
      <c r="C3" s="146">
        <v>0.34395891204420281</v>
      </c>
      <c r="D3" s="146">
        <v>0.59553020225694497</v>
      </c>
      <c r="E3" s="146">
        <v>0.49938428187972789</v>
      </c>
      <c r="F3" s="146">
        <v>0.36112225511820267</v>
      </c>
      <c r="G3" s="147">
        <v>0.29449365949487766</v>
      </c>
      <c r="H3" s="152">
        <v>0.54565470152005757</v>
      </c>
    </row>
    <row r="4" spans="1:8" x14ac:dyDescent="0.2">
      <c r="A4" s="140" t="s">
        <v>110</v>
      </c>
      <c r="B4" s="146">
        <v>0</v>
      </c>
      <c r="C4" s="146">
        <v>0</v>
      </c>
      <c r="D4" s="146">
        <v>0</v>
      </c>
      <c r="E4" s="146">
        <v>1.5598494745257083</v>
      </c>
      <c r="F4" s="146">
        <v>0.77854637606125598</v>
      </c>
      <c r="G4" s="147">
        <v>0</v>
      </c>
      <c r="H4" s="152">
        <v>0</v>
      </c>
    </row>
    <row r="5" spans="1:8" x14ac:dyDescent="0.2">
      <c r="A5" s="140" t="s">
        <v>111</v>
      </c>
      <c r="B5" s="146">
        <v>6.3480475786166016E-2</v>
      </c>
      <c r="C5" s="146">
        <v>0.12732888509873239</v>
      </c>
      <c r="D5" s="146">
        <v>0.31923730377281034</v>
      </c>
      <c r="E5" s="146">
        <v>0.12669991694820446</v>
      </c>
      <c r="F5" s="146">
        <v>6.2988118551197694E-2</v>
      </c>
      <c r="G5" s="147">
        <v>0.44383631823824882</v>
      </c>
      <c r="H5" s="152">
        <v>0.12753637975232435</v>
      </c>
    </row>
    <row r="6" spans="1:8" x14ac:dyDescent="0.2">
      <c r="A6" s="140" t="s">
        <v>112</v>
      </c>
      <c r="B6" s="146">
        <v>0.43602788356788952</v>
      </c>
      <c r="C6" s="146">
        <v>0.65066670357220668</v>
      </c>
      <c r="D6" s="146">
        <v>0.63604728211354</v>
      </c>
      <c r="E6" s="146">
        <v>0.4957526643417553</v>
      </c>
      <c r="F6" s="146">
        <v>0.54064845375543424</v>
      </c>
      <c r="G6" s="147">
        <v>0.49972605017929173</v>
      </c>
      <c r="H6" s="152">
        <v>0.45936800150353141</v>
      </c>
    </row>
    <row r="7" spans="1:8" x14ac:dyDescent="0.2">
      <c r="A7" s="140" t="s">
        <v>113</v>
      </c>
      <c r="B7" s="146">
        <v>0.2939142123197081</v>
      </c>
      <c r="C7" s="146">
        <v>0.1947527759573803</v>
      </c>
      <c r="D7" s="146">
        <v>0.38656325455335272</v>
      </c>
      <c r="E7" s="146">
        <v>9.5607550128233618E-2</v>
      </c>
      <c r="F7" s="146">
        <v>0.66417285572979556</v>
      </c>
      <c r="G7" s="147">
        <v>0.28368150510059342</v>
      </c>
      <c r="H7" s="152">
        <v>0.65976303196928898</v>
      </c>
    </row>
    <row r="8" spans="1:8" s="149" customFormat="1" x14ac:dyDescent="0.2">
      <c r="A8" s="141" t="s">
        <v>114</v>
      </c>
      <c r="B8" s="148">
        <v>0.59992201013868196</v>
      </c>
      <c r="C8" s="148">
        <v>0.19870385475543034</v>
      </c>
      <c r="D8" s="148">
        <v>0.59152113603605916</v>
      </c>
      <c r="E8" s="148">
        <v>0.19505724930267032</v>
      </c>
      <c r="F8" s="148">
        <v>0.38676041739184241</v>
      </c>
      <c r="G8" s="147">
        <v>0</v>
      </c>
      <c r="H8" s="152">
        <v>1.1481627482423542</v>
      </c>
    </row>
    <row r="9" spans="1:8" s="149" customFormat="1" x14ac:dyDescent="0.2">
      <c r="A9" s="141" t="s">
        <v>115</v>
      </c>
      <c r="B9" s="148">
        <v>0</v>
      </c>
      <c r="C9" s="148">
        <v>0.19095576223334218</v>
      </c>
      <c r="D9" s="148">
        <v>0.18954022280453192</v>
      </c>
      <c r="E9" s="148">
        <v>0</v>
      </c>
      <c r="F9" s="148">
        <v>0.93139962352827221</v>
      </c>
      <c r="G9" s="147">
        <v>0.55780796345242223</v>
      </c>
      <c r="H9" s="152">
        <v>0.18573068308030624</v>
      </c>
    </row>
    <row r="10" spans="1:8" x14ac:dyDescent="0.2">
      <c r="A10" s="140" t="s">
        <v>116</v>
      </c>
      <c r="B10" s="146">
        <v>0.80463046262847404</v>
      </c>
      <c r="C10" s="146">
        <v>0.98911815480008225</v>
      </c>
      <c r="D10" s="146">
        <v>1.0271777889648852</v>
      </c>
      <c r="E10" s="146">
        <v>0.71366133344153793</v>
      </c>
      <c r="F10" s="146">
        <v>0.8727053683760394</v>
      </c>
      <c r="G10" s="147">
        <v>0.79246395228798072</v>
      </c>
      <c r="H10" s="152">
        <v>1.0180550018467518</v>
      </c>
    </row>
    <row r="11" spans="1:8" x14ac:dyDescent="0.2">
      <c r="A11" s="140" t="s">
        <v>117</v>
      </c>
      <c r="B11" s="146">
        <v>1.1464049151291875</v>
      </c>
      <c r="C11" s="146">
        <v>0.41006647587640432</v>
      </c>
      <c r="D11" s="146">
        <v>0.9837517010706498</v>
      </c>
      <c r="E11" s="146">
        <v>0.89751116075526383</v>
      </c>
      <c r="F11" s="146">
        <v>0.73275432172392663</v>
      </c>
      <c r="G11" s="147">
        <v>0.89856800934510728</v>
      </c>
      <c r="H11" s="152">
        <v>0.81997794259334433</v>
      </c>
    </row>
    <row r="12" spans="1:8" x14ac:dyDescent="0.2">
      <c r="A12" s="140" t="s">
        <v>118</v>
      </c>
      <c r="B12" s="146">
        <v>1.1576717692593459</v>
      </c>
      <c r="C12" s="146">
        <v>1.3606096361372384</v>
      </c>
      <c r="D12" s="146">
        <v>1.1010781734535329</v>
      </c>
      <c r="E12" s="146">
        <v>0.83863705159691793</v>
      </c>
      <c r="F12" s="146">
        <v>1.1689514797464544</v>
      </c>
      <c r="G12" s="147">
        <v>0.85406174911396715</v>
      </c>
      <c r="H12" s="152">
        <v>0.96661926485682581</v>
      </c>
    </row>
    <row r="13" spans="1:8" x14ac:dyDescent="0.2">
      <c r="A13" s="140" t="s">
        <v>119</v>
      </c>
      <c r="B13" s="146">
        <v>0.65517489893927183</v>
      </c>
      <c r="C13" s="146">
        <v>0.79054314130222625</v>
      </c>
      <c r="D13" s="146">
        <v>0.62494837382998791</v>
      </c>
      <c r="E13" s="146">
        <v>0.64487187806440094</v>
      </c>
      <c r="F13" s="146">
        <v>0.58641919776520979</v>
      </c>
      <c r="G13" s="147">
        <v>0.74696027185085545</v>
      </c>
      <c r="H13" s="152">
        <v>0.50755753164621209</v>
      </c>
    </row>
    <row r="14" spans="1:8" x14ac:dyDescent="0.2">
      <c r="A14" s="140" t="s">
        <v>120</v>
      </c>
      <c r="B14" s="146">
        <v>0.22673012086982744</v>
      </c>
      <c r="C14" s="146">
        <v>0.33951534184950982</v>
      </c>
      <c r="D14" s="146">
        <v>0.33908765076684672</v>
      </c>
      <c r="E14" s="146">
        <v>0.22434338896488523</v>
      </c>
      <c r="F14" s="146">
        <v>0.22327608534505086</v>
      </c>
      <c r="G14" s="147">
        <v>0.33595697063120156</v>
      </c>
      <c r="H14" s="152">
        <v>0</v>
      </c>
    </row>
    <row r="15" spans="1:8" x14ac:dyDescent="0.2">
      <c r="A15" s="140" t="s">
        <v>121</v>
      </c>
      <c r="B15" s="146">
        <v>0.32444126347810121</v>
      </c>
      <c r="C15" s="146">
        <v>0.51903596854382517</v>
      </c>
      <c r="D15" s="146">
        <v>0.58330900178654588</v>
      </c>
      <c r="E15" s="146">
        <v>0.25820669639701604</v>
      </c>
      <c r="F15" s="146">
        <v>0.19330307925361814</v>
      </c>
      <c r="G15" s="147">
        <v>0.51703835261240094</v>
      </c>
      <c r="H15" s="152">
        <v>0.45427878699776231</v>
      </c>
    </row>
    <row r="16" spans="1:8" x14ac:dyDescent="0.2">
      <c r="A16" s="140" t="s">
        <v>122</v>
      </c>
      <c r="B16" s="146">
        <v>0.25630381521959517</v>
      </c>
      <c r="C16" s="146">
        <v>0.21854750776617676</v>
      </c>
      <c r="D16" s="146">
        <v>0.27131402264820936</v>
      </c>
      <c r="E16" s="146">
        <v>0.36752715566271399</v>
      </c>
      <c r="F16" s="146">
        <v>0.28904495805277552</v>
      </c>
      <c r="G16" s="147">
        <v>0.23767290385443485</v>
      </c>
      <c r="H16" s="152">
        <v>0.3224001229871627</v>
      </c>
    </row>
    <row r="17" spans="1:8" x14ac:dyDescent="0.2">
      <c r="A17" s="140" t="s">
        <v>123</v>
      </c>
      <c r="B17" s="146">
        <v>0.61184275182396064</v>
      </c>
      <c r="C17" s="146">
        <v>0.15304039616036952</v>
      </c>
      <c r="D17" s="146">
        <v>0.30546908022878111</v>
      </c>
      <c r="E17" s="146">
        <v>0.302292206226766</v>
      </c>
      <c r="F17" s="146">
        <v>0.22509738275521449</v>
      </c>
      <c r="G17" s="147">
        <v>0.22572624598066204</v>
      </c>
      <c r="H17" s="152">
        <v>0.30202811881786196</v>
      </c>
    </row>
    <row r="18" spans="1:8" x14ac:dyDescent="0.2">
      <c r="A18" s="140" t="s">
        <v>124</v>
      </c>
      <c r="B18" s="146">
        <v>0</v>
      </c>
      <c r="C18" s="146">
        <v>0</v>
      </c>
      <c r="D18" s="146">
        <v>0</v>
      </c>
      <c r="E18" s="146">
        <v>0</v>
      </c>
      <c r="F18" s="146">
        <v>0</v>
      </c>
      <c r="G18" s="147">
        <v>0.31980811513092144</v>
      </c>
      <c r="H18" s="152">
        <v>0</v>
      </c>
    </row>
    <row r="19" spans="1:8" x14ac:dyDescent="0.2">
      <c r="A19" s="140" t="s">
        <v>125</v>
      </c>
      <c r="B19" s="146">
        <v>0.10412847718610145</v>
      </c>
      <c r="C19" s="146">
        <v>0.24283898197041978</v>
      </c>
      <c r="D19" s="146">
        <v>0.12137843594175013</v>
      </c>
      <c r="E19" s="146">
        <v>0.22337316678286367</v>
      </c>
      <c r="F19" s="146">
        <v>0.20457752439714838</v>
      </c>
      <c r="G19" s="147">
        <v>0.10245570092975988</v>
      </c>
      <c r="H19" s="152">
        <v>0.29084851976067616</v>
      </c>
    </row>
    <row r="20" spans="1:8" x14ac:dyDescent="0.2">
      <c r="A20" s="140" t="s">
        <v>126</v>
      </c>
      <c r="B20" s="146">
        <v>0.24686253151354504</v>
      </c>
      <c r="C20" s="146">
        <v>0.22211966326659047</v>
      </c>
      <c r="D20" s="146">
        <v>0.17282083725523478</v>
      </c>
      <c r="E20" s="146">
        <v>0.24566798291477446</v>
      </c>
      <c r="F20" s="146">
        <v>0.268936457771903</v>
      </c>
      <c r="G20" s="147">
        <v>0.26936782188322145</v>
      </c>
      <c r="H20" s="152">
        <v>0.31936896622967981</v>
      </c>
    </row>
    <row r="21" spans="1:8" x14ac:dyDescent="0.2">
      <c r="A21" s="140" t="s">
        <v>127</v>
      </c>
      <c r="B21" s="146">
        <v>0.17233980584197475</v>
      </c>
      <c r="C21" s="146">
        <v>0</v>
      </c>
      <c r="D21" s="146">
        <v>0.17334687750269553</v>
      </c>
      <c r="E21" s="146">
        <v>0.17322241324805016</v>
      </c>
      <c r="F21" s="146">
        <v>0.34631734790174978</v>
      </c>
      <c r="G21" s="147">
        <v>0.34773144352884822</v>
      </c>
      <c r="H21" s="152">
        <v>0</v>
      </c>
    </row>
    <row r="22" spans="1:8" x14ac:dyDescent="0.2">
      <c r="A22" s="140" t="s">
        <v>128</v>
      </c>
      <c r="B22" s="146">
        <v>0.20360420157630374</v>
      </c>
      <c r="C22" s="146">
        <v>0.15301149575367598</v>
      </c>
      <c r="D22" s="146">
        <v>0.30638381313038471</v>
      </c>
      <c r="E22" s="146">
        <v>0.15233178064934469</v>
      </c>
      <c r="F22" s="146">
        <v>0.25270623102807971</v>
      </c>
      <c r="G22" s="147">
        <v>0.10133888940684321</v>
      </c>
      <c r="H22" s="152">
        <v>0.1016350539301005</v>
      </c>
    </row>
    <row r="23" spans="1:8" x14ac:dyDescent="0.2">
      <c r="A23" s="140" t="s">
        <v>129</v>
      </c>
      <c r="B23" s="146">
        <v>0.17994446913682438</v>
      </c>
      <c r="C23" s="146">
        <v>9.9944920354392688E-2</v>
      </c>
      <c r="D23" s="146">
        <v>0.12000256805495638</v>
      </c>
      <c r="E23" s="146">
        <v>0.11887227065551817</v>
      </c>
      <c r="F23" s="146">
        <v>0.17669549388206576</v>
      </c>
      <c r="G23" s="147">
        <v>0.17705485188820638</v>
      </c>
      <c r="H23" s="152">
        <v>0.19741578785383571</v>
      </c>
    </row>
    <row r="24" spans="1:8" x14ac:dyDescent="0.2">
      <c r="A24" s="140" t="s">
        <v>130</v>
      </c>
      <c r="B24" s="146">
        <v>0.24367748310401252</v>
      </c>
      <c r="C24" s="146">
        <v>0.18295321246021148</v>
      </c>
      <c r="D24" s="146">
        <v>0.24403450037749086</v>
      </c>
      <c r="E24" s="146">
        <v>0.24211331023975877</v>
      </c>
      <c r="F24" s="146">
        <v>0.2404463887206599</v>
      </c>
      <c r="G24" s="147">
        <v>0.18064540992056419</v>
      </c>
      <c r="H24" s="152">
        <v>0.12079942644432325</v>
      </c>
    </row>
    <row r="25" spans="1:8" x14ac:dyDescent="0.2">
      <c r="A25" s="142" t="s">
        <v>4</v>
      </c>
      <c r="B25" s="150">
        <v>0.44367655597811012</v>
      </c>
      <c r="C25" s="150">
        <v>0.47491178703015402</v>
      </c>
      <c r="D25" s="150">
        <v>0.4904289350250019</v>
      </c>
      <c r="E25" s="150">
        <v>0.41670853466809565</v>
      </c>
      <c r="F25" s="150">
        <v>0.44909337424414952</v>
      </c>
      <c r="G25" s="151">
        <v>0.41330083427572645</v>
      </c>
      <c r="H25" s="152">
        <v>0.4535895202545287</v>
      </c>
    </row>
  </sheetData>
  <sortState ref="N56:O78">
    <sortCondition descending="1" ref="O56:O78"/>
  </sortState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/>
  </sheetViews>
  <sheetFormatPr defaultColWidth="12.44140625" defaultRowHeight="22.5" customHeight="1" x14ac:dyDescent="0.3"/>
  <cols>
    <col min="1" max="1" width="15.88671875" style="2" customWidth="1"/>
    <col min="2" max="2" width="7.88671875" style="2" bestFit="1" customWidth="1"/>
    <col min="3" max="3" width="11.5546875" style="2" customWidth="1"/>
    <col min="4" max="4" width="9.5546875" style="2" bestFit="1" customWidth="1"/>
    <col min="5" max="5" width="5.88671875" style="2" customWidth="1"/>
    <col min="6" max="6" width="5.44140625" style="2" bestFit="1" customWidth="1"/>
    <col min="7" max="7" width="14.33203125" style="2" customWidth="1"/>
    <col min="8" max="8" width="8" style="2" customWidth="1"/>
    <col min="9" max="9" width="6.88671875" style="2" bestFit="1" customWidth="1"/>
    <col min="10" max="10" width="9" style="2" bestFit="1" customWidth="1"/>
    <col min="11" max="11" width="9.5546875" style="2" bestFit="1" customWidth="1"/>
    <col min="12" max="12" width="6.5546875" style="2" customWidth="1"/>
    <col min="13" max="15" width="5" style="2" customWidth="1"/>
    <col min="16" max="16" width="6.88671875" style="2" bestFit="1" customWidth="1"/>
    <col min="17" max="17" width="9.109375" style="3" bestFit="1" customWidth="1"/>
    <col min="18" max="18" width="6.109375" style="2" bestFit="1" customWidth="1"/>
    <col min="19" max="19" width="7.88671875" style="2" bestFit="1" customWidth="1"/>
    <col min="20" max="29" width="12.44140625" style="2"/>
    <col min="30" max="30" width="9.88671875" style="2" customWidth="1"/>
    <col min="31" max="227" width="12.44140625" style="2"/>
    <col min="228" max="228" width="15.88671875" style="2" customWidth="1"/>
    <col min="229" max="229" width="7.88671875" style="2" bestFit="1" customWidth="1"/>
    <col min="230" max="230" width="11.5546875" style="2" customWidth="1"/>
    <col min="231" max="231" width="9.5546875" style="2" bestFit="1" customWidth="1"/>
    <col min="232" max="232" width="4.5546875" style="2" customWidth="1"/>
    <col min="233" max="234" width="5.44140625" style="2" bestFit="1" customWidth="1"/>
    <col min="235" max="235" width="8" style="2" customWidth="1"/>
    <col min="236" max="236" width="6.88671875" style="2" bestFit="1" customWidth="1"/>
    <col min="237" max="237" width="9" style="2" bestFit="1" customWidth="1"/>
    <col min="238" max="238" width="9.5546875" style="2" bestFit="1" customWidth="1"/>
    <col min="239" max="239" width="5" style="2" bestFit="1" customWidth="1"/>
    <col min="240" max="240" width="5.44140625" style="2" bestFit="1" customWidth="1"/>
    <col min="241" max="241" width="9" style="2" bestFit="1" customWidth="1"/>
    <col min="242" max="242" width="5.44140625" style="2" bestFit="1" customWidth="1"/>
    <col min="243" max="243" width="7.44140625" style="2" bestFit="1" customWidth="1"/>
    <col min="244" max="244" width="7.88671875" style="2" bestFit="1" customWidth="1"/>
    <col min="245" max="245" width="12.44140625" style="2"/>
    <col min="246" max="246" width="9.5546875" style="2" bestFit="1" customWidth="1"/>
    <col min="247" max="247" width="5" style="2" bestFit="1" customWidth="1"/>
    <col min="248" max="249" width="5.44140625" style="2" bestFit="1" customWidth="1"/>
    <col min="250" max="483" width="12.44140625" style="2"/>
    <col min="484" max="484" width="15.88671875" style="2" customWidth="1"/>
    <col min="485" max="485" width="7.88671875" style="2" bestFit="1" customWidth="1"/>
    <col min="486" max="486" width="11.5546875" style="2" customWidth="1"/>
    <col min="487" max="487" width="9.5546875" style="2" bestFit="1" customWidth="1"/>
    <col min="488" max="488" width="4.5546875" style="2" customWidth="1"/>
    <col min="489" max="490" width="5.44140625" style="2" bestFit="1" customWidth="1"/>
    <col min="491" max="491" width="8" style="2" customWidth="1"/>
    <col min="492" max="492" width="6.88671875" style="2" bestFit="1" customWidth="1"/>
    <col min="493" max="493" width="9" style="2" bestFit="1" customWidth="1"/>
    <col min="494" max="494" width="9.5546875" style="2" bestFit="1" customWidth="1"/>
    <col min="495" max="495" width="5" style="2" bestFit="1" customWidth="1"/>
    <col min="496" max="496" width="5.44140625" style="2" bestFit="1" customWidth="1"/>
    <col min="497" max="497" width="9" style="2" bestFit="1" customWidth="1"/>
    <col min="498" max="498" width="5.44140625" style="2" bestFit="1" customWidth="1"/>
    <col min="499" max="499" width="7.44140625" style="2" bestFit="1" customWidth="1"/>
    <col min="500" max="500" width="7.88671875" style="2" bestFit="1" customWidth="1"/>
    <col min="501" max="501" width="12.44140625" style="2"/>
    <col min="502" max="502" width="9.5546875" style="2" bestFit="1" customWidth="1"/>
    <col min="503" max="503" width="5" style="2" bestFit="1" customWidth="1"/>
    <col min="504" max="505" width="5.44140625" style="2" bestFit="1" customWidth="1"/>
    <col min="506" max="739" width="12.44140625" style="2"/>
    <col min="740" max="740" width="15.88671875" style="2" customWidth="1"/>
    <col min="741" max="741" width="7.88671875" style="2" bestFit="1" customWidth="1"/>
    <col min="742" max="742" width="11.5546875" style="2" customWidth="1"/>
    <col min="743" max="743" width="9.5546875" style="2" bestFit="1" customWidth="1"/>
    <col min="744" max="744" width="4.5546875" style="2" customWidth="1"/>
    <col min="745" max="746" width="5.44140625" style="2" bestFit="1" customWidth="1"/>
    <col min="747" max="747" width="8" style="2" customWidth="1"/>
    <col min="748" max="748" width="6.88671875" style="2" bestFit="1" customWidth="1"/>
    <col min="749" max="749" width="9" style="2" bestFit="1" customWidth="1"/>
    <col min="750" max="750" width="9.5546875" style="2" bestFit="1" customWidth="1"/>
    <col min="751" max="751" width="5" style="2" bestFit="1" customWidth="1"/>
    <col min="752" max="752" width="5.44140625" style="2" bestFit="1" customWidth="1"/>
    <col min="753" max="753" width="9" style="2" bestFit="1" customWidth="1"/>
    <col min="754" max="754" width="5.44140625" style="2" bestFit="1" customWidth="1"/>
    <col min="755" max="755" width="7.44140625" style="2" bestFit="1" customWidth="1"/>
    <col min="756" max="756" width="7.88671875" style="2" bestFit="1" customWidth="1"/>
    <col min="757" max="757" width="12.44140625" style="2"/>
    <col min="758" max="758" width="9.5546875" style="2" bestFit="1" customWidth="1"/>
    <col min="759" max="759" width="5" style="2" bestFit="1" customWidth="1"/>
    <col min="760" max="761" width="5.44140625" style="2" bestFit="1" customWidth="1"/>
    <col min="762" max="995" width="12.44140625" style="2"/>
    <col min="996" max="996" width="15.88671875" style="2" customWidth="1"/>
    <col min="997" max="997" width="7.88671875" style="2" bestFit="1" customWidth="1"/>
    <col min="998" max="998" width="11.5546875" style="2" customWidth="1"/>
    <col min="999" max="999" width="9.5546875" style="2" bestFit="1" customWidth="1"/>
    <col min="1000" max="1000" width="4.5546875" style="2" customWidth="1"/>
    <col min="1001" max="1002" width="5.44140625" style="2" bestFit="1" customWidth="1"/>
    <col min="1003" max="1003" width="8" style="2" customWidth="1"/>
    <col min="1004" max="1004" width="6.88671875" style="2" bestFit="1" customWidth="1"/>
    <col min="1005" max="1005" width="9" style="2" bestFit="1" customWidth="1"/>
    <col min="1006" max="1006" width="9.5546875" style="2" bestFit="1" customWidth="1"/>
    <col min="1007" max="1007" width="5" style="2" bestFit="1" customWidth="1"/>
    <col min="1008" max="1008" width="5.44140625" style="2" bestFit="1" customWidth="1"/>
    <col min="1009" max="1009" width="9" style="2" bestFit="1" customWidth="1"/>
    <col min="1010" max="1010" width="5.44140625" style="2" bestFit="1" customWidth="1"/>
    <col min="1011" max="1011" width="7.44140625" style="2" bestFit="1" customWidth="1"/>
    <col min="1012" max="1012" width="7.88671875" style="2" bestFit="1" customWidth="1"/>
    <col min="1013" max="1013" width="12.44140625" style="2"/>
    <col min="1014" max="1014" width="9.5546875" style="2" bestFit="1" customWidth="1"/>
    <col min="1015" max="1015" width="5" style="2" bestFit="1" customWidth="1"/>
    <col min="1016" max="1017" width="5.44140625" style="2" bestFit="1" customWidth="1"/>
    <col min="1018" max="1251" width="12.44140625" style="2"/>
    <col min="1252" max="1252" width="15.88671875" style="2" customWidth="1"/>
    <col min="1253" max="1253" width="7.88671875" style="2" bestFit="1" customWidth="1"/>
    <col min="1254" max="1254" width="11.5546875" style="2" customWidth="1"/>
    <col min="1255" max="1255" width="9.5546875" style="2" bestFit="1" customWidth="1"/>
    <col min="1256" max="1256" width="4.5546875" style="2" customWidth="1"/>
    <col min="1257" max="1258" width="5.44140625" style="2" bestFit="1" customWidth="1"/>
    <col min="1259" max="1259" width="8" style="2" customWidth="1"/>
    <col min="1260" max="1260" width="6.88671875" style="2" bestFit="1" customWidth="1"/>
    <col min="1261" max="1261" width="9" style="2" bestFit="1" customWidth="1"/>
    <col min="1262" max="1262" width="9.5546875" style="2" bestFit="1" customWidth="1"/>
    <col min="1263" max="1263" width="5" style="2" bestFit="1" customWidth="1"/>
    <col min="1264" max="1264" width="5.44140625" style="2" bestFit="1" customWidth="1"/>
    <col min="1265" max="1265" width="9" style="2" bestFit="1" customWidth="1"/>
    <col min="1266" max="1266" width="5.44140625" style="2" bestFit="1" customWidth="1"/>
    <col min="1267" max="1267" width="7.44140625" style="2" bestFit="1" customWidth="1"/>
    <col min="1268" max="1268" width="7.88671875" style="2" bestFit="1" customWidth="1"/>
    <col min="1269" max="1269" width="12.44140625" style="2"/>
    <col min="1270" max="1270" width="9.5546875" style="2" bestFit="1" customWidth="1"/>
    <col min="1271" max="1271" width="5" style="2" bestFit="1" customWidth="1"/>
    <col min="1272" max="1273" width="5.44140625" style="2" bestFit="1" customWidth="1"/>
    <col min="1274" max="1507" width="12.44140625" style="2"/>
    <col min="1508" max="1508" width="15.88671875" style="2" customWidth="1"/>
    <col min="1509" max="1509" width="7.88671875" style="2" bestFit="1" customWidth="1"/>
    <col min="1510" max="1510" width="11.5546875" style="2" customWidth="1"/>
    <col min="1511" max="1511" width="9.5546875" style="2" bestFit="1" customWidth="1"/>
    <col min="1512" max="1512" width="4.5546875" style="2" customWidth="1"/>
    <col min="1513" max="1514" width="5.44140625" style="2" bestFit="1" customWidth="1"/>
    <col min="1515" max="1515" width="8" style="2" customWidth="1"/>
    <col min="1516" max="1516" width="6.88671875" style="2" bestFit="1" customWidth="1"/>
    <col min="1517" max="1517" width="9" style="2" bestFit="1" customWidth="1"/>
    <col min="1518" max="1518" width="9.5546875" style="2" bestFit="1" customWidth="1"/>
    <col min="1519" max="1519" width="5" style="2" bestFit="1" customWidth="1"/>
    <col min="1520" max="1520" width="5.44140625" style="2" bestFit="1" customWidth="1"/>
    <col min="1521" max="1521" width="9" style="2" bestFit="1" customWidth="1"/>
    <col min="1522" max="1522" width="5.44140625" style="2" bestFit="1" customWidth="1"/>
    <col min="1523" max="1523" width="7.44140625" style="2" bestFit="1" customWidth="1"/>
    <col min="1524" max="1524" width="7.88671875" style="2" bestFit="1" customWidth="1"/>
    <col min="1525" max="1525" width="12.44140625" style="2"/>
    <col min="1526" max="1526" width="9.5546875" style="2" bestFit="1" customWidth="1"/>
    <col min="1527" max="1527" width="5" style="2" bestFit="1" customWidth="1"/>
    <col min="1528" max="1529" width="5.44140625" style="2" bestFit="1" customWidth="1"/>
    <col min="1530" max="1763" width="12.44140625" style="2"/>
    <col min="1764" max="1764" width="15.88671875" style="2" customWidth="1"/>
    <col min="1765" max="1765" width="7.88671875" style="2" bestFit="1" customWidth="1"/>
    <col min="1766" max="1766" width="11.5546875" style="2" customWidth="1"/>
    <col min="1767" max="1767" width="9.5546875" style="2" bestFit="1" customWidth="1"/>
    <col min="1768" max="1768" width="4.5546875" style="2" customWidth="1"/>
    <col min="1769" max="1770" width="5.44140625" style="2" bestFit="1" customWidth="1"/>
    <col min="1771" max="1771" width="8" style="2" customWidth="1"/>
    <col min="1772" max="1772" width="6.88671875" style="2" bestFit="1" customWidth="1"/>
    <col min="1773" max="1773" width="9" style="2" bestFit="1" customWidth="1"/>
    <col min="1774" max="1774" width="9.5546875" style="2" bestFit="1" customWidth="1"/>
    <col min="1775" max="1775" width="5" style="2" bestFit="1" customWidth="1"/>
    <col min="1776" max="1776" width="5.44140625" style="2" bestFit="1" customWidth="1"/>
    <col min="1777" max="1777" width="9" style="2" bestFit="1" customWidth="1"/>
    <col min="1778" max="1778" width="5.44140625" style="2" bestFit="1" customWidth="1"/>
    <col min="1779" max="1779" width="7.44140625" style="2" bestFit="1" customWidth="1"/>
    <col min="1780" max="1780" width="7.88671875" style="2" bestFit="1" customWidth="1"/>
    <col min="1781" max="1781" width="12.44140625" style="2"/>
    <col min="1782" max="1782" width="9.5546875" style="2" bestFit="1" customWidth="1"/>
    <col min="1783" max="1783" width="5" style="2" bestFit="1" customWidth="1"/>
    <col min="1784" max="1785" width="5.44140625" style="2" bestFit="1" customWidth="1"/>
    <col min="1786" max="2019" width="12.44140625" style="2"/>
    <col min="2020" max="2020" width="15.88671875" style="2" customWidth="1"/>
    <col min="2021" max="2021" width="7.88671875" style="2" bestFit="1" customWidth="1"/>
    <col min="2022" max="2022" width="11.5546875" style="2" customWidth="1"/>
    <col min="2023" max="2023" width="9.5546875" style="2" bestFit="1" customWidth="1"/>
    <col min="2024" max="2024" width="4.5546875" style="2" customWidth="1"/>
    <col min="2025" max="2026" width="5.44140625" style="2" bestFit="1" customWidth="1"/>
    <col min="2027" max="2027" width="8" style="2" customWidth="1"/>
    <col min="2028" max="2028" width="6.88671875" style="2" bestFit="1" customWidth="1"/>
    <col min="2029" max="2029" width="9" style="2" bestFit="1" customWidth="1"/>
    <col min="2030" max="2030" width="9.5546875" style="2" bestFit="1" customWidth="1"/>
    <col min="2031" max="2031" width="5" style="2" bestFit="1" customWidth="1"/>
    <col min="2032" max="2032" width="5.44140625" style="2" bestFit="1" customWidth="1"/>
    <col min="2033" max="2033" width="9" style="2" bestFit="1" customWidth="1"/>
    <col min="2034" max="2034" width="5.44140625" style="2" bestFit="1" customWidth="1"/>
    <col min="2035" max="2035" width="7.44140625" style="2" bestFit="1" customWidth="1"/>
    <col min="2036" max="2036" width="7.88671875" style="2" bestFit="1" customWidth="1"/>
    <col min="2037" max="2037" width="12.44140625" style="2"/>
    <col min="2038" max="2038" width="9.5546875" style="2" bestFit="1" customWidth="1"/>
    <col min="2039" max="2039" width="5" style="2" bestFit="1" customWidth="1"/>
    <col min="2040" max="2041" width="5.44140625" style="2" bestFit="1" customWidth="1"/>
    <col min="2042" max="2275" width="12.44140625" style="2"/>
    <col min="2276" max="2276" width="15.88671875" style="2" customWidth="1"/>
    <col min="2277" max="2277" width="7.88671875" style="2" bestFit="1" customWidth="1"/>
    <col min="2278" max="2278" width="11.5546875" style="2" customWidth="1"/>
    <col min="2279" max="2279" width="9.5546875" style="2" bestFit="1" customWidth="1"/>
    <col min="2280" max="2280" width="4.5546875" style="2" customWidth="1"/>
    <col min="2281" max="2282" width="5.44140625" style="2" bestFit="1" customWidth="1"/>
    <col min="2283" max="2283" width="8" style="2" customWidth="1"/>
    <col min="2284" max="2284" width="6.88671875" style="2" bestFit="1" customWidth="1"/>
    <col min="2285" max="2285" width="9" style="2" bestFit="1" customWidth="1"/>
    <col min="2286" max="2286" width="9.5546875" style="2" bestFit="1" customWidth="1"/>
    <col min="2287" max="2287" width="5" style="2" bestFit="1" customWidth="1"/>
    <col min="2288" max="2288" width="5.44140625" style="2" bestFit="1" customWidth="1"/>
    <col min="2289" max="2289" width="9" style="2" bestFit="1" customWidth="1"/>
    <col min="2290" max="2290" width="5.44140625" style="2" bestFit="1" customWidth="1"/>
    <col min="2291" max="2291" width="7.44140625" style="2" bestFit="1" customWidth="1"/>
    <col min="2292" max="2292" width="7.88671875" style="2" bestFit="1" customWidth="1"/>
    <col min="2293" max="2293" width="12.44140625" style="2"/>
    <col min="2294" max="2294" width="9.5546875" style="2" bestFit="1" customWidth="1"/>
    <col min="2295" max="2295" width="5" style="2" bestFit="1" customWidth="1"/>
    <col min="2296" max="2297" width="5.44140625" style="2" bestFit="1" customWidth="1"/>
    <col min="2298" max="2531" width="12.44140625" style="2"/>
    <col min="2532" max="2532" width="15.88671875" style="2" customWidth="1"/>
    <col min="2533" max="2533" width="7.88671875" style="2" bestFit="1" customWidth="1"/>
    <col min="2534" max="2534" width="11.5546875" style="2" customWidth="1"/>
    <col min="2535" max="2535" width="9.5546875" style="2" bestFit="1" customWidth="1"/>
    <col min="2536" max="2536" width="4.5546875" style="2" customWidth="1"/>
    <col min="2537" max="2538" width="5.44140625" style="2" bestFit="1" customWidth="1"/>
    <col min="2539" max="2539" width="8" style="2" customWidth="1"/>
    <col min="2540" max="2540" width="6.88671875" style="2" bestFit="1" customWidth="1"/>
    <col min="2541" max="2541" width="9" style="2" bestFit="1" customWidth="1"/>
    <col min="2542" max="2542" width="9.5546875" style="2" bestFit="1" customWidth="1"/>
    <col min="2543" max="2543" width="5" style="2" bestFit="1" customWidth="1"/>
    <col min="2544" max="2544" width="5.44140625" style="2" bestFit="1" customWidth="1"/>
    <col min="2545" max="2545" width="9" style="2" bestFit="1" customWidth="1"/>
    <col min="2546" max="2546" width="5.44140625" style="2" bestFit="1" customWidth="1"/>
    <col min="2547" max="2547" width="7.44140625" style="2" bestFit="1" customWidth="1"/>
    <col min="2548" max="2548" width="7.88671875" style="2" bestFit="1" customWidth="1"/>
    <col min="2549" max="2549" width="12.44140625" style="2"/>
    <col min="2550" max="2550" width="9.5546875" style="2" bestFit="1" customWidth="1"/>
    <col min="2551" max="2551" width="5" style="2" bestFit="1" customWidth="1"/>
    <col min="2552" max="2553" width="5.44140625" style="2" bestFit="1" customWidth="1"/>
    <col min="2554" max="2787" width="12.44140625" style="2"/>
    <col min="2788" max="2788" width="15.88671875" style="2" customWidth="1"/>
    <col min="2789" max="2789" width="7.88671875" style="2" bestFit="1" customWidth="1"/>
    <col min="2790" max="2790" width="11.5546875" style="2" customWidth="1"/>
    <col min="2791" max="2791" width="9.5546875" style="2" bestFit="1" customWidth="1"/>
    <col min="2792" max="2792" width="4.5546875" style="2" customWidth="1"/>
    <col min="2793" max="2794" width="5.44140625" style="2" bestFit="1" customWidth="1"/>
    <col min="2795" max="2795" width="8" style="2" customWidth="1"/>
    <col min="2796" max="2796" width="6.88671875" style="2" bestFit="1" customWidth="1"/>
    <col min="2797" max="2797" width="9" style="2" bestFit="1" customWidth="1"/>
    <col min="2798" max="2798" width="9.5546875" style="2" bestFit="1" customWidth="1"/>
    <col min="2799" max="2799" width="5" style="2" bestFit="1" customWidth="1"/>
    <col min="2800" max="2800" width="5.44140625" style="2" bestFit="1" customWidth="1"/>
    <col min="2801" max="2801" width="9" style="2" bestFit="1" customWidth="1"/>
    <col min="2802" max="2802" width="5.44140625" style="2" bestFit="1" customWidth="1"/>
    <col min="2803" max="2803" width="7.44140625" style="2" bestFit="1" customWidth="1"/>
    <col min="2804" max="2804" width="7.88671875" style="2" bestFit="1" customWidth="1"/>
    <col min="2805" max="2805" width="12.44140625" style="2"/>
    <col min="2806" max="2806" width="9.5546875" style="2" bestFit="1" customWidth="1"/>
    <col min="2807" max="2807" width="5" style="2" bestFit="1" customWidth="1"/>
    <col min="2808" max="2809" width="5.44140625" style="2" bestFit="1" customWidth="1"/>
    <col min="2810" max="3043" width="12.44140625" style="2"/>
    <col min="3044" max="3044" width="15.88671875" style="2" customWidth="1"/>
    <col min="3045" max="3045" width="7.88671875" style="2" bestFit="1" customWidth="1"/>
    <col min="3046" max="3046" width="11.5546875" style="2" customWidth="1"/>
    <col min="3047" max="3047" width="9.5546875" style="2" bestFit="1" customWidth="1"/>
    <col min="3048" max="3048" width="4.5546875" style="2" customWidth="1"/>
    <col min="3049" max="3050" width="5.44140625" style="2" bestFit="1" customWidth="1"/>
    <col min="3051" max="3051" width="8" style="2" customWidth="1"/>
    <col min="3052" max="3052" width="6.88671875" style="2" bestFit="1" customWidth="1"/>
    <col min="3053" max="3053" width="9" style="2" bestFit="1" customWidth="1"/>
    <col min="3054" max="3054" width="9.5546875" style="2" bestFit="1" customWidth="1"/>
    <col min="3055" max="3055" width="5" style="2" bestFit="1" customWidth="1"/>
    <col min="3056" max="3056" width="5.44140625" style="2" bestFit="1" customWidth="1"/>
    <col min="3057" max="3057" width="9" style="2" bestFit="1" customWidth="1"/>
    <col min="3058" max="3058" width="5.44140625" style="2" bestFit="1" customWidth="1"/>
    <col min="3059" max="3059" width="7.44140625" style="2" bestFit="1" customWidth="1"/>
    <col min="3060" max="3060" width="7.88671875" style="2" bestFit="1" customWidth="1"/>
    <col min="3061" max="3061" width="12.44140625" style="2"/>
    <col min="3062" max="3062" width="9.5546875" style="2" bestFit="1" customWidth="1"/>
    <col min="3063" max="3063" width="5" style="2" bestFit="1" customWidth="1"/>
    <col min="3064" max="3065" width="5.44140625" style="2" bestFit="1" customWidth="1"/>
    <col min="3066" max="3299" width="12.44140625" style="2"/>
    <col min="3300" max="3300" width="15.88671875" style="2" customWidth="1"/>
    <col min="3301" max="3301" width="7.88671875" style="2" bestFit="1" customWidth="1"/>
    <col min="3302" max="3302" width="11.5546875" style="2" customWidth="1"/>
    <col min="3303" max="3303" width="9.5546875" style="2" bestFit="1" customWidth="1"/>
    <col min="3304" max="3304" width="4.5546875" style="2" customWidth="1"/>
    <col min="3305" max="3306" width="5.44140625" style="2" bestFit="1" customWidth="1"/>
    <col min="3307" max="3307" width="8" style="2" customWidth="1"/>
    <col min="3308" max="3308" width="6.88671875" style="2" bestFit="1" customWidth="1"/>
    <col min="3309" max="3309" width="9" style="2" bestFit="1" customWidth="1"/>
    <col min="3310" max="3310" width="9.5546875" style="2" bestFit="1" customWidth="1"/>
    <col min="3311" max="3311" width="5" style="2" bestFit="1" customWidth="1"/>
    <col min="3312" max="3312" width="5.44140625" style="2" bestFit="1" customWidth="1"/>
    <col min="3313" max="3313" width="9" style="2" bestFit="1" customWidth="1"/>
    <col min="3314" max="3314" width="5.44140625" style="2" bestFit="1" customWidth="1"/>
    <col min="3315" max="3315" width="7.44140625" style="2" bestFit="1" customWidth="1"/>
    <col min="3316" max="3316" width="7.88671875" style="2" bestFit="1" customWidth="1"/>
    <col min="3317" max="3317" width="12.44140625" style="2"/>
    <col min="3318" max="3318" width="9.5546875" style="2" bestFit="1" customWidth="1"/>
    <col min="3319" max="3319" width="5" style="2" bestFit="1" customWidth="1"/>
    <col min="3320" max="3321" width="5.44140625" style="2" bestFit="1" customWidth="1"/>
    <col min="3322" max="3555" width="12.44140625" style="2"/>
    <col min="3556" max="3556" width="15.88671875" style="2" customWidth="1"/>
    <col min="3557" max="3557" width="7.88671875" style="2" bestFit="1" customWidth="1"/>
    <col min="3558" max="3558" width="11.5546875" style="2" customWidth="1"/>
    <col min="3559" max="3559" width="9.5546875" style="2" bestFit="1" customWidth="1"/>
    <col min="3560" max="3560" width="4.5546875" style="2" customWidth="1"/>
    <col min="3561" max="3562" width="5.44140625" style="2" bestFit="1" customWidth="1"/>
    <col min="3563" max="3563" width="8" style="2" customWidth="1"/>
    <col min="3564" max="3564" width="6.88671875" style="2" bestFit="1" customWidth="1"/>
    <col min="3565" max="3565" width="9" style="2" bestFit="1" customWidth="1"/>
    <col min="3566" max="3566" width="9.5546875" style="2" bestFit="1" customWidth="1"/>
    <col min="3567" max="3567" width="5" style="2" bestFit="1" customWidth="1"/>
    <col min="3568" max="3568" width="5.44140625" style="2" bestFit="1" customWidth="1"/>
    <col min="3569" max="3569" width="9" style="2" bestFit="1" customWidth="1"/>
    <col min="3570" max="3570" width="5.44140625" style="2" bestFit="1" customWidth="1"/>
    <col min="3571" max="3571" width="7.44140625" style="2" bestFit="1" customWidth="1"/>
    <col min="3572" max="3572" width="7.88671875" style="2" bestFit="1" customWidth="1"/>
    <col min="3573" max="3573" width="12.44140625" style="2"/>
    <col min="3574" max="3574" width="9.5546875" style="2" bestFit="1" customWidth="1"/>
    <col min="3575" max="3575" width="5" style="2" bestFit="1" customWidth="1"/>
    <col min="3576" max="3577" width="5.44140625" style="2" bestFit="1" customWidth="1"/>
    <col min="3578" max="3811" width="12.44140625" style="2"/>
    <col min="3812" max="3812" width="15.88671875" style="2" customWidth="1"/>
    <col min="3813" max="3813" width="7.88671875" style="2" bestFit="1" customWidth="1"/>
    <col min="3814" max="3814" width="11.5546875" style="2" customWidth="1"/>
    <col min="3815" max="3815" width="9.5546875" style="2" bestFit="1" customWidth="1"/>
    <col min="3816" max="3816" width="4.5546875" style="2" customWidth="1"/>
    <col min="3817" max="3818" width="5.44140625" style="2" bestFit="1" customWidth="1"/>
    <col min="3819" max="3819" width="8" style="2" customWidth="1"/>
    <col min="3820" max="3820" width="6.88671875" style="2" bestFit="1" customWidth="1"/>
    <col min="3821" max="3821" width="9" style="2" bestFit="1" customWidth="1"/>
    <col min="3822" max="3822" width="9.5546875" style="2" bestFit="1" customWidth="1"/>
    <col min="3823" max="3823" width="5" style="2" bestFit="1" customWidth="1"/>
    <col min="3824" max="3824" width="5.44140625" style="2" bestFit="1" customWidth="1"/>
    <col min="3825" max="3825" width="9" style="2" bestFit="1" customWidth="1"/>
    <col min="3826" max="3826" width="5.44140625" style="2" bestFit="1" customWidth="1"/>
    <col min="3827" max="3827" width="7.44140625" style="2" bestFit="1" customWidth="1"/>
    <col min="3828" max="3828" width="7.88671875" style="2" bestFit="1" customWidth="1"/>
    <col min="3829" max="3829" width="12.44140625" style="2"/>
    <col min="3830" max="3830" width="9.5546875" style="2" bestFit="1" customWidth="1"/>
    <col min="3831" max="3831" width="5" style="2" bestFit="1" customWidth="1"/>
    <col min="3832" max="3833" width="5.44140625" style="2" bestFit="1" customWidth="1"/>
    <col min="3834" max="4067" width="12.44140625" style="2"/>
    <col min="4068" max="4068" width="15.88671875" style="2" customWidth="1"/>
    <col min="4069" max="4069" width="7.88671875" style="2" bestFit="1" customWidth="1"/>
    <col min="4070" max="4070" width="11.5546875" style="2" customWidth="1"/>
    <col min="4071" max="4071" width="9.5546875" style="2" bestFit="1" customWidth="1"/>
    <col min="4072" max="4072" width="4.5546875" style="2" customWidth="1"/>
    <col min="4073" max="4074" width="5.44140625" style="2" bestFit="1" customWidth="1"/>
    <col min="4075" max="4075" width="8" style="2" customWidth="1"/>
    <col min="4076" max="4076" width="6.88671875" style="2" bestFit="1" customWidth="1"/>
    <col min="4077" max="4077" width="9" style="2" bestFit="1" customWidth="1"/>
    <col min="4078" max="4078" width="9.5546875" style="2" bestFit="1" customWidth="1"/>
    <col min="4079" max="4079" width="5" style="2" bestFit="1" customWidth="1"/>
    <col min="4080" max="4080" width="5.44140625" style="2" bestFit="1" customWidth="1"/>
    <col min="4081" max="4081" width="9" style="2" bestFit="1" customWidth="1"/>
    <col min="4082" max="4082" width="5.44140625" style="2" bestFit="1" customWidth="1"/>
    <col min="4083" max="4083" width="7.44140625" style="2" bestFit="1" customWidth="1"/>
    <col min="4084" max="4084" width="7.88671875" style="2" bestFit="1" customWidth="1"/>
    <col min="4085" max="4085" width="12.44140625" style="2"/>
    <col min="4086" max="4086" width="9.5546875" style="2" bestFit="1" customWidth="1"/>
    <col min="4087" max="4087" width="5" style="2" bestFit="1" customWidth="1"/>
    <col min="4088" max="4089" width="5.44140625" style="2" bestFit="1" customWidth="1"/>
    <col min="4090" max="4323" width="12.44140625" style="2"/>
    <col min="4324" max="4324" width="15.88671875" style="2" customWidth="1"/>
    <col min="4325" max="4325" width="7.88671875" style="2" bestFit="1" customWidth="1"/>
    <col min="4326" max="4326" width="11.5546875" style="2" customWidth="1"/>
    <col min="4327" max="4327" width="9.5546875" style="2" bestFit="1" customWidth="1"/>
    <col min="4328" max="4328" width="4.5546875" style="2" customWidth="1"/>
    <col min="4329" max="4330" width="5.44140625" style="2" bestFit="1" customWidth="1"/>
    <col min="4331" max="4331" width="8" style="2" customWidth="1"/>
    <col min="4332" max="4332" width="6.88671875" style="2" bestFit="1" customWidth="1"/>
    <col min="4333" max="4333" width="9" style="2" bestFit="1" customWidth="1"/>
    <col min="4334" max="4334" width="9.5546875" style="2" bestFit="1" customWidth="1"/>
    <col min="4335" max="4335" width="5" style="2" bestFit="1" customWidth="1"/>
    <col min="4336" max="4336" width="5.44140625" style="2" bestFit="1" customWidth="1"/>
    <col min="4337" max="4337" width="9" style="2" bestFit="1" customWidth="1"/>
    <col min="4338" max="4338" width="5.44140625" style="2" bestFit="1" customWidth="1"/>
    <col min="4339" max="4339" width="7.44140625" style="2" bestFit="1" customWidth="1"/>
    <col min="4340" max="4340" width="7.88671875" style="2" bestFit="1" customWidth="1"/>
    <col min="4341" max="4341" width="12.44140625" style="2"/>
    <col min="4342" max="4342" width="9.5546875" style="2" bestFit="1" customWidth="1"/>
    <col min="4343" max="4343" width="5" style="2" bestFit="1" customWidth="1"/>
    <col min="4344" max="4345" width="5.44140625" style="2" bestFit="1" customWidth="1"/>
    <col min="4346" max="4579" width="12.44140625" style="2"/>
    <col min="4580" max="4580" width="15.88671875" style="2" customWidth="1"/>
    <col min="4581" max="4581" width="7.88671875" style="2" bestFit="1" customWidth="1"/>
    <col min="4582" max="4582" width="11.5546875" style="2" customWidth="1"/>
    <col min="4583" max="4583" width="9.5546875" style="2" bestFit="1" customWidth="1"/>
    <col min="4584" max="4584" width="4.5546875" style="2" customWidth="1"/>
    <col min="4585" max="4586" width="5.44140625" style="2" bestFit="1" customWidth="1"/>
    <col min="4587" max="4587" width="8" style="2" customWidth="1"/>
    <col min="4588" max="4588" width="6.88671875" style="2" bestFit="1" customWidth="1"/>
    <col min="4589" max="4589" width="9" style="2" bestFit="1" customWidth="1"/>
    <col min="4590" max="4590" width="9.5546875" style="2" bestFit="1" customWidth="1"/>
    <col min="4591" max="4591" width="5" style="2" bestFit="1" customWidth="1"/>
    <col min="4592" max="4592" width="5.44140625" style="2" bestFit="1" customWidth="1"/>
    <col min="4593" max="4593" width="9" style="2" bestFit="1" customWidth="1"/>
    <col min="4594" max="4594" width="5.44140625" style="2" bestFit="1" customWidth="1"/>
    <col min="4595" max="4595" width="7.44140625" style="2" bestFit="1" customWidth="1"/>
    <col min="4596" max="4596" width="7.88671875" style="2" bestFit="1" customWidth="1"/>
    <col min="4597" max="4597" width="12.44140625" style="2"/>
    <col min="4598" max="4598" width="9.5546875" style="2" bestFit="1" customWidth="1"/>
    <col min="4599" max="4599" width="5" style="2" bestFit="1" customWidth="1"/>
    <col min="4600" max="4601" width="5.44140625" style="2" bestFit="1" customWidth="1"/>
    <col min="4602" max="4835" width="12.44140625" style="2"/>
    <col min="4836" max="4836" width="15.88671875" style="2" customWidth="1"/>
    <col min="4837" max="4837" width="7.88671875" style="2" bestFit="1" customWidth="1"/>
    <col min="4838" max="4838" width="11.5546875" style="2" customWidth="1"/>
    <col min="4839" max="4839" width="9.5546875" style="2" bestFit="1" customWidth="1"/>
    <col min="4840" max="4840" width="4.5546875" style="2" customWidth="1"/>
    <col min="4841" max="4842" width="5.44140625" style="2" bestFit="1" customWidth="1"/>
    <col min="4843" max="4843" width="8" style="2" customWidth="1"/>
    <col min="4844" max="4844" width="6.88671875" style="2" bestFit="1" customWidth="1"/>
    <col min="4845" max="4845" width="9" style="2" bestFit="1" customWidth="1"/>
    <col min="4846" max="4846" width="9.5546875" style="2" bestFit="1" customWidth="1"/>
    <col min="4847" max="4847" width="5" style="2" bestFit="1" customWidth="1"/>
    <col min="4848" max="4848" width="5.44140625" style="2" bestFit="1" customWidth="1"/>
    <col min="4849" max="4849" width="9" style="2" bestFit="1" customWidth="1"/>
    <col min="4850" max="4850" width="5.44140625" style="2" bestFit="1" customWidth="1"/>
    <col min="4851" max="4851" width="7.44140625" style="2" bestFit="1" customWidth="1"/>
    <col min="4852" max="4852" width="7.88671875" style="2" bestFit="1" customWidth="1"/>
    <col min="4853" max="4853" width="12.44140625" style="2"/>
    <col min="4854" max="4854" width="9.5546875" style="2" bestFit="1" customWidth="1"/>
    <col min="4855" max="4855" width="5" style="2" bestFit="1" customWidth="1"/>
    <col min="4856" max="4857" width="5.44140625" style="2" bestFit="1" customWidth="1"/>
    <col min="4858" max="5091" width="12.44140625" style="2"/>
    <col min="5092" max="5092" width="15.88671875" style="2" customWidth="1"/>
    <col min="5093" max="5093" width="7.88671875" style="2" bestFit="1" customWidth="1"/>
    <col min="5094" max="5094" width="11.5546875" style="2" customWidth="1"/>
    <col min="5095" max="5095" width="9.5546875" style="2" bestFit="1" customWidth="1"/>
    <col min="5096" max="5096" width="4.5546875" style="2" customWidth="1"/>
    <col min="5097" max="5098" width="5.44140625" style="2" bestFit="1" customWidth="1"/>
    <col min="5099" max="5099" width="8" style="2" customWidth="1"/>
    <col min="5100" max="5100" width="6.88671875" style="2" bestFit="1" customWidth="1"/>
    <col min="5101" max="5101" width="9" style="2" bestFit="1" customWidth="1"/>
    <col min="5102" max="5102" width="9.5546875" style="2" bestFit="1" customWidth="1"/>
    <col min="5103" max="5103" width="5" style="2" bestFit="1" customWidth="1"/>
    <col min="5104" max="5104" width="5.44140625" style="2" bestFit="1" customWidth="1"/>
    <col min="5105" max="5105" width="9" style="2" bestFit="1" customWidth="1"/>
    <col min="5106" max="5106" width="5.44140625" style="2" bestFit="1" customWidth="1"/>
    <col min="5107" max="5107" width="7.44140625" style="2" bestFit="1" customWidth="1"/>
    <col min="5108" max="5108" width="7.88671875" style="2" bestFit="1" customWidth="1"/>
    <col min="5109" max="5109" width="12.44140625" style="2"/>
    <col min="5110" max="5110" width="9.5546875" style="2" bestFit="1" customWidth="1"/>
    <col min="5111" max="5111" width="5" style="2" bestFit="1" customWidth="1"/>
    <col min="5112" max="5113" width="5.44140625" style="2" bestFit="1" customWidth="1"/>
    <col min="5114" max="5347" width="12.44140625" style="2"/>
    <col min="5348" max="5348" width="15.88671875" style="2" customWidth="1"/>
    <col min="5349" max="5349" width="7.88671875" style="2" bestFit="1" customWidth="1"/>
    <col min="5350" max="5350" width="11.5546875" style="2" customWidth="1"/>
    <col min="5351" max="5351" width="9.5546875" style="2" bestFit="1" customWidth="1"/>
    <col min="5352" max="5352" width="4.5546875" style="2" customWidth="1"/>
    <col min="5353" max="5354" width="5.44140625" style="2" bestFit="1" customWidth="1"/>
    <col min="5355" max="5355" width="8" style="2" customWidth="1"/>
    <col min="5356" max="5356" width="6.88671875" style="2" bestFit="1" customWidth="1"/>
    <col min="5357" max="5357" width="9" style="2" bestFit="1" customWidth="1"/>
    <col min="5358" max="5358" width="9.5546875" style="2" bestFit="1" customWidth="1"/>
    <col min="5359" max="5359" width="5" style="2" bestFit="1" customWidth="1"/>
    <col min="5360" max="5360" width="5.44140625" style="2" bestFit="1" customWidth="1"/>
    <col min="5361" max="5361" width="9" style="2" bestFit="1" customWidth="1"/>
    <col min="5362" max="5362" width="5.44140625" style="2" bestFit="1" customWidth="1"/>
    <col min="5363" max="5363" width="7.44140625" style="2" bestFit="1" customWidth="1"/>
    <col min="5364" max="5364" width="7.88671875" style="2" bestFit="1" customWidth="1"/>
    <col min="5365" max="5365" width="12.44140625" style="2"/>
    <col min="5366" max="5366" width="9.5546875" style="2" bestFit="1" customWidth="1"/>
    <col min="5367" max="5367" width="5" style="2" bestFit="1" customWidth="1"/>
    <col min="5368" max="5369" width="5.44140625" style="2" bestFit="1" customWidth="1"/>
    <col min="5370" max="5603" width="12.44140625" style="2"/>
    <col min="5604" max="5604" width="15.88671875" style="2" customWidth="1"/>
    <col min="5605" max="5605" width="7.88671875" style="2" bestFit="1" customWidth="1"/>
    <col min="5606" max="5606" width="11.5546875" style="2" customWidth="1"/>
    <col min="5607" max="5607" width="9.5546875" style="2" bestFit="1" customWidth="1"/>
    <col min="5608" max="5608" width="4.5546875" style="2" customWidth="1"/>
    <col min="5609" max="5610" width="5.44140625" style="2" bestFit="1" customWidth="1"/>
    <col min="5611" max="5611" width="8" style="2" customWidth="1"/>
    <col min="5612" max="5612" width="6.88671875" style="2" bestFit="1" customWidth="1"/>
    <col min="5613" max="5613" width="9" style="2" bestFit="1" customWidth="1"/>
    <col min="5614" max="5614" width="9.5546875" style="2" bestFit="1" customWidth="1"/>
    <col min="5615" max="5615" width="5" style="2" bestFit="1" customWidth="1"/>
    <col min="5616" max="5616" width="5.44140625" style="2" bestFit="1" customWidth="1"/>
    <col min="5617" max="5617" width="9" style="2" bestFit="1" customWidth="1"/>
    <col min="5618" max="5618" width="5.44140625" style="2" bestFit="1" customWidth="1"/>
    <col min="5619" max="5619" width="7.44140625" style="2" bestFit="1" customWidth="1"/>
    <col min="5620" max="5620" width="7.88671875" style="2" bestFit="1" customWidth="1"/>
    <col min="5621" max="5621" width="12.44140625" style="2"/>
    <col min="5622" max="5622" width="9.5546875" style="2" bestFit="1" customWidth="1"/>
    <col min="5623" max="5623" width="5" style="2" bestFit="1" customWidth="1"/>
    <col min="5624" max="5625" width="5.44140625" style="2" bestFit="1" customWidth="1"/>
    <col min="5626" max="5859" width="12.44140625" style="2"/>
    <col min="5860" max="5860" width="15.88671875" style="2" customWidth="1"/>
    <col min="5861" max="5861" width="7.88671875" style="2" bestFit="1" customWidth="1"/>
    <col min="5862" max="5862" width="11.5546875" style="2" customWidth="1"/>
    <col min="5863" max="5863" width="9.5546875" style="2" bestFit="1" customWidth="1"/>
    <col min="5864" max="5864" width="4.5546875" style="2" customWidth="1"/>
    <col min="5865" max="5866" width="5.44140625" style="2" bestFit="1" customWidth="1"/>
    <col min="5867" max="5867" width="8" style="2" customWidth="1"/>
    <col min="5868" max="5868" width="6.88671875" style="2" bestFit="1" customWidth="1"/>
    <col min="5869" max="5869" width="9" style="2" bestFit="1" customWidth="1"/>
    <col min="5870" max="5870" width="9.5546875" style="2" bestFit="1" customWidth="1"/>
    <col min="5871" max="5871" width="5" style="2" bestFit="1" customWidth="1"/>
    <col min="5872" max="5872" width="5.44140625" style="2" bestFit="1" customWidth="1"/>
    <col min="5873" max="5873" width="9" style="2" bestFit="1" customWidth="1"/>
    <col min="5874" max="5874" width="5.44140625" style="2" bestFit="1" customWidth="1"/>
    <col min="5875" max="5875" width="7.44140625" style="2" bestFit="1" customWidth="1"/>
    <col min="5876" max="5876" width="7.88671875" style="2" bestFit="1" customWidth="1"/>
    <col min="5877" max="5877" width="12.44140625" style="2"/>
    <col min="5878" max="5878" width="9.5546875" style="2" bestFit="1" customWidth="1"/>
    <col min="5879" max="5879" width="5" style="2" bestFit="1" customWidth="1"/>
    <col min="5880" max="5881" width="5.44140625" style="2" bestFit="1" customWidth="1"/>
    <col min="5882" max="6115" width="12.44140625" style="2"/>
    <col min="6116" max="6116" width="15.88671875" style="2" customWidth="1"/>
    <col min="6117" max="6117" width="7.88671875" style="2" bestFit="1" customWidth="1"/>
    <col min="6118" max="6118" width="11.5546875" style="2" customWidth="1"/>
    <col min="6119" max="6119" width="9.5546875" style="2" bestFit="1" customWidth="1"/>
    <col min="6120" max="6120" width="4.5546875" style="2" customWidth="1"/>
    <col min="6121" max="6122" width="5.44140625" style="2" bestFit="1" customWidth="1"/>
    <col min="6123" max="6123" width="8" style="2" customWidth="1"/>
    <col min="6124" max="6124" width="6.88671875" style="2" bestFit="1" customWidth="1"/>
    <col min="6125" max="6125" width="9" style="2" bestFit="1" customWidth="1"/>
    <col min="6126" max="6126" width="9.5546875" style="2" bestFit="1" customWidth="1"/>
    <col min="6127" max="6127" width="5" style="2" bestFit="1" customWidth="1"/>
    <col min="6128" max="6128" width="5.44140625" style="2" bestFit="1" customWidth="1"/>
    <col min="6129" max="6129" width="9" style="2" bestFit="1" customWidth="1"/>
    <col min="6130" max="6130" width="5.44140625" style="2" bestFit="1" customWidth="1"/>
    <col min="6131" max="6131" width="7.44140625" style="2" bestFit="1" customWidth="1"/>
    <col min="6132" max="6132" width="7.88671875" style="2" bestFit="1" customWidth="1"/>
    <col min="6133" max="6133" width="12.44140625" style="2"/>
    <col min="6134" max="6134" width="9.5546875" style="2" bestFit="1" customWidth="1"/>
    <col min="6135" max="6135" width="5" style="2" bestFit="1" customWidth="1"/>
    <col min="6136" max="6137" width="5.44140625" style="2" bestFit="1" customWidth="1"/>
    <col min="6138" max="6371" width="12.44140625" style="2"/>
    <col min="6372" max="6372" width="15.88671875" style="2" customWidth="1"/>
    <col min="6373" max="6373" width="7.88671875" style="2" bestFit="1" customWidth="1"/>
    <col min="6374" max="6374" width="11.5546875" style="2" customWidth="1"/>
    <col min="6375" max="6375" width="9.5546875" style="2" bestFit="1" customWidth="1"/>
    <col min="6376" max="6376" width="4.5546875" style="2" customWidth="1"/>
    <col min="6377" max="6378" width="5.44140625" style="2" bestFit="1" customWidth="1"/>
    <col min="6379" max="6379" width="8" style="2" customWidth="1"/>
    <col min="6380" max="6380" width="6.88671875" style="2" bestFit="1" customWidth="1"/>
    <col min="6381" max="6381" width="9" style="2" bestFit="1" customWidth="1"/>
    <col min="6382" max="6382" width="9.5546875" style="2" bestFit="1" customWidth="1"/>
    <col min="6383" max="6383" width="5" style="2" bestFit="1" customWidth="1"/>
    <col min="6384" max="6384" width="5.44140625" style="2" bestFit="1" customWidth="1"/>
    <col min="6385" max="6385" width="9" style="2" bestFit="1" customWidth="1"/>
    <col min="6386" max="6386" width="5.44140625" style="2" bestFit="1" customWidth="1"/>
    <col min="6387" max="6387" width="7.44140625" style="2" bestFit="1" customWidth="1"/>
    <col min="6388" max="6388" width="7.88671875" style="2" bestFit="1" customWidth="1"/>
    <col min="6389" max="6389" width="12.44140625" style="2"/>
    <col min="6390" max="6390" width="9.5546875" style="2" bestFit="1" customWidth="1"/>
    <col min="6391" max="6391" width="5" style="2" bestFit="1" customWidth="1"/>
    <col min="6392" max="6393" width="5.44140625" style="2" bestFit="1" customWidth="1"/>
    <col min="6394" max="6627" width="12.44140625" style="2"/>
    <col min="6628" max="6628" width="15.88671875" style="2" customWidth="1"/>
    <col min="6629" max="6629" width="7.88671875" style="2" bestFit="1" customWidth="1"/>
    <col min="6630" max="6630" width="11.5546875" style="2" customWidth="1"/>
    <col min="6631" max="6631" width="9.5546875" style="2" bestFit="1" customWidth="1"/>
    <col min="6632" max="6632" width="4.5546875" style="2" customWidth="1"/>
    <col min="6633" max="6634" width="5.44140625" style="2" bestFit="1" customWidth="1"/>
    <col min="6635" max="6635" width="8" style="2" customWidth="1"/>
    <col min="6636" max="6636" width="6.88671875" style="2" bestFit="1" customWidth="1"/>
    <col min="6637" max="6637" width="9" style="2" bestFit="1" customWidth="1"/>
    <col min="6638" max="6638" width="9.5546875" style="2" bestFit="1" customWidth="1"/>
    <col min="6639" max="6639" width="5" style="2" bestFit="1" customWidth="1"/>
    <col min="6640" max="6640" width="5.44140625" style="2" bestFit="1" customWidth="1"/>
    <col min="6641" max="6641" width="9" style="2" bestFit="1" customWidth="1"/>
    <col min="6642" max="6642" width="5.44140625" style="2" bestFit="1" customWidth="1"/>
    <col min="6643" max="6643" width="7.44140625" style="2" bestFit="1" customWidth="1"/>
    <col min="6644" max="6644" width="7.88671875" style="2" bestFit="1" customWidth="1"/>
    <col min="6645" max="6645" width="12.44140625" style="2"/>
    <col min="6646" max="6646" width="9.5546875" style="2" bestFit="1" customWidth="1"/>
    <col min="6647" max="6647" width="5" style="2" bestFit="1" customWidth="1"/>
    <col min="6648" max="6649" width="5.44140625" style="2" bestFit="1" customWidth="1"/>
    <col min="6650" max="6883" width="12.44140625" style="2"/>
    <col min="6884" max="6884" width="15.88671875" style="2" customWidth="1"/>
    <col min="6885" max="6885" width="7.88671875" style="2" bestFit="1" customWidth="1"/>
    <col min="6886" max="6886" width="11.5546875" style="2" customWidth="1"/>
    <col min="6887" max="6887" width="9.5546875" style="2" bestFit="1" customWidth="1"/>
    <col min="6888" max="6888" width="4.5546875" style="2" customWidth="1"/>
    <col min="6889" max="6890" width="5.44140625" style="2" bestFit="1" customWidth="1"/>
    <col min="6891" max="6891" width="8" style="2" customWidth="1"/>
    <col min="6892" max="6892" width="6.88671875" style="2" bestFit="1" customWidth="1"/>
    <col min="6893" max="6893" width="9" style="2" bestFit="1" customWidth="1"/>
    <col min="6894" max="6894" width="9.5546875" style="2" bestFit="1" customWidth="1"/>
    <col min="6895" max="6895" width="5" style="2" bestFit="1" customWidth="1"/>
    <col min="6896" max="6896" width="5.44140625" style="2" bestFit="1" customWidth="1"/>
    <col min="6897" max="6897" width="9" style="2" bestFit="1" customWidth="1"/>
    <col min="6898" max="6898" width="5.44140625" style="2" bestFit="1" customWidth="1"/>
    <col min="6899" max="6899" width="7.44140625" style="2" bestFit="1" customWidth="1"/>
    <col min="6900" max="6900" width="7.88671875" style="2" bestFit="1" customWidth="1"/>
    <col min="6901" max="6901" width="12.44140625" style="2"/>
    <col min="6902" max="6902" width="9.5546875" style="2" bestFit="1" customWidth="1"/>
    <col min="6903" max="6903" width="5" style="2" bestFit="1" customWidth="1"/>
    <col min="6904" max="6905" width="5.44140625" style="2" bestFit="1" customWidth="1"/>
    <col min="6906" max="7139" width="12.44140625" style="2"/>
    <col min="7140" max="7140" width="15.88671875" style="2" customWidth="1"/>
    <col min="7141" max="7141" width="7.88671875" style="2" bestFit="1" customWidth="1"/>
    <col min="7142" max="7142" width="11.5546875" style="2" customWidth="1"/>
    <col min="7143" max="7143" width="9.5546875" style="2" bestFit="1" customWidth="1"/>
    <col min="7144" max="7144" width="4.5546875" style="2" customWidth="1"/>
    <col min="7145" max="7146" width="5.44140625" style="2" bestFit="1" customWidth="1"/>
    <col min="7147" max="7147" width="8" style="2" customWidth="1"/>
    <col min="7148" max="7148" width="6.88671875" style="2" bestFit="1" customWidth="1"/>
    <col min="7149" max="7149" width="9" style="2" bestFit="1" customWidth="1"/>
    <col min="7150" max="7150" width="9.5546875" style="2" bestFit="1" customWidth="1"/>
    <col min="7151" max="7151" width="5" style="2" bestFit="1" customWidth="1"/>
    <col min="7152" max="7152" width="5.44140625" style="2" bestFit="1" customWidth="1"/>
    <col min="7153" max="7153" width="9" style="2" bestFit="1" customWidth="1"/>
    <col min="7154" max="7154" width="5.44140625" style="2" bestFit="1" customWidth="1"/>
    <col min="7155" max="7155" width="7.44140625" style="2" bestFit="1" customWidth="1"/>
    <col min="7156" max="7156" width="7.88671875" style="2" bestFit="1" customWidth="1"/>
    <col min="7157" max="7157" width="12.44140625" style="2"/>
    <col min="7158" max="7158" width="9.5546875" style="2" bestFit="1" customWidth="1"/>
    <col min="7159" max="7159" width="5" style="2" bestFit="1" customWidth="1"/>
    <col min="7160" max="7161" width="5.44140625" style="2" bestFit="1" customWidth="1"/>
    <col min="7162" max="7395" width="12.44140625" style="2"/>
    <col min="7396" max="7396" width="15.88671875" style="2" customWidth="1"/>
    <col min="7397" max="7397" width="7.88671875" style="2" bestFit="1" customWidth="1"/>
    <col min="7398" max="7398" width="11.5546875" style="2" customWidth="1"/>
    <col min="7399" max="7399" width="9.5546875" style="2" bestFit="1" customWidth="1"/>
    <col min="7400" max="7400" width="4.5546875" style="2" customWidth="1"/>
    <col min="7401" max="7402" width="5.44140625" style="2" bestFit="1" customWidth="1"/>
    <col min="7403" max="7403" width="8" style="2" customWidth="1"/>
    <col min="7404" max="7404" width="6.88671875" style="2" bestFit="1" customWidth="1"/>
    <col min="7405" max="7405" width="9" style="2" bestFit="1" customWidth="1"/>
    <col min="7406" max="7406" width="9.5546875" style="2" bestFit="1" customWidth="1"/>
    <col min="7407" max="7407" width="5" style="2" bestFit="1" customWidth="1"/>
    <col min="7408" max="7408" width="5.44140625" style="2" bestFit="1" customWidth="1"/>
    <col min="7409" max="7409" width="9" style="2" bestFit="1" customWidth="1"/>
    <col min="7410" max="7410" width="5.44140625" style="2" bestFit="1" customWidth="1"/>
    <col min="7411" max="7411" width="7.44140625" style="2" bestFit="1" customWidth="1"/>
    <col min="7412" max="7412" width="7.88671875" style="2" bestFit="1" customWidth="1"/>
    <col min="7413" max="7413" width="12.44140625" style="2"/>
    <col min="7414" max="7414" width="9.5546875" style="2" bestFit="1" customWidth="1"/>
    <col min="7415" max="7415" width="5" style="2" bestFit="1" customWidth="1"/>
    <col min="7416" max="7417" width="5.44140625" style="2" bestFit="1" customWidth="1"/>
    <col min="7418" max="7651" width="12.44140625" style="2"/>
    <col min="7652" max="7652" width="15.88671875" style="2" customWidth="1"/>
    <col min="7653" max="7653" width="7.88671875" style="2" bestFit="1" customWidth="1"/>
    <col min="7654" max="7654" width="11.5546875" style="2" customWidth="1"/>
    <col min="7655" max="7655" width="9.5546875" style="2" bestFit="1" customWidth="1"/>
    <col min="7656" max="7656" width="4.5546875" style="2" customWidth="1"/>
    <col min="7657" max="7658" width="5.44140625" style="2" bestFit="1" customWidth="1"/>
    <col min="7659" max="7659" width="8" style="2" customWidth="1"/>
    <col min="7660" max="7660" width="6.88671875" style="2" bestFit="1" customWidth="1"/>
    <col min="7661" max="7661" width="9" style="2" bestFit="1" customWidth="1"/>
    <col min="7662" max="7662" width="9.5546875" style="2" bestFit="1" customWidth="1"/>
    <col min="7663" max="7663" width="5" style="2" bestFit="1" customWidth="1"/>
    <col min="7664" max="7664" width="5.44140625" style="2" bestFit="1" customWidth="1"/>
    <col min="7665" max="7665" width="9" style="2" bestFit="1" customWidth="1"/>
    <col min="7666" max="7666" width="5.44140625" style="2" bestFit="1" customWidth="1"/>
    <col min="7667" max="7667" width="7.44140625" style="2" bestFit="1" customWidth="1"/>
    <col min="7668" max="7668" width="7.88671875" style="2" bestFit="1" customWidth="1"/>
    <col min="7669" max="7669" width="12.44140625" style="2"/>
    <col min="7670" max="7670" width="9.5546875" style="2" bestFit="1" customWidth="1"/>
    <col min="7671" max="7671" width="5" style="2" bestFit="1" customWidth="1"/>
    <col min="7672" max="7673" width="5.44140625" style="2" bestFit="1" customWidth="1"/>
    <col min="7674" max="7907" width="12.44140625" style="2"/>
    <col min="7908" max="7908" width="15.88671875" style="2" customWidth="1"/>
    <col min="7909" max="7909" width="7.88671875" style="2" bestFit="1" customWidth="1"/>
    <col min="7910" max="7910" width="11.5546875" style="2" customWidth="1"/>
    <col min="7911" max="7911" width="9.5546875" style="2" bestFit="1" customWidth="1"/>
    <col min="7912" max="7912" width="4.5546875" style="2" customWidth="1"/>
    <col min="7913" max="7914" width="5.44140625" style="2" bestFit="1" customWidth="1"/>
    <col min="7915" max="7915" width="8" style="2" customWidth="1"/>
    <col min="7916" max="7916" width="6.88671875" style="2" bestFit="1" customWidth="1"/>
    <col min="7917" max="7917" width="9" style="2" bestFit="1" customWidth="1"/>
    <col min="7918" max="7918" width="9.5546875" style="2" bestFit="1" customWidth="1"/>
    <col min="7919" max="7919" width="5" style="2" bestFit="1" customWidth="1"/>
    <col min="7920" max="7920" width="5.44140625" style="2" bestFit="1" customWidth="1"/>
    <col min="7921" max="7921" width="9" style="2" bestFit="1" customWidth="1"/>
    <col min="7922" max="7922" width="5.44140625" style="2" bestFit="1" customWidth="1"/>
    <col min="7923" max="7923" width="7.44140625" style="2" bestFit="1" customWidth="1"/>
    <col min="7924" max="7924" width="7.88671875" style="2" bestFit="1" customWidth="1"/>
    <col min="7925" max="7925" width="12.44140625" style="2"/>
    <col min="7926" max="7926" width="9.5546875" style="2" bestFit="1" customWidth="1"/>
    <col min="7927" max="7927" width="5" style="2" bestFit="1" customWidth="1"/>
    <col min="7928" max="7929" width="5.44140625" style="2" bestFit="1" customWidth="1"/>
    <col min="7930" max="8163" width="12.44140625" style="2"/>
    <col min="8164" max="8164" width="15.88671875" style="2" customWidth="1"/>
    <col min="8165" max="8165" width="7.88671875" style="2" bestFit="1" customWidth="1"/>
    <col min="8166" max="8166" width="11.5546875" style="2" customWidth="1"/>
    <col min="8167" max="8167" width="9.5546875" style="2" bestFit="1" customWidth="1"/>
    <col min="8168" max="8168" width="4.5546875" style="2" customWidth="1"/>
    <col min="8169" max="8170" width="5.44140625" style="2" bestFit="1" customWidth="1"/>
    <col min="8171" max="8171" width="8" style="2" customWidth="1"/>
    <col min="8172" max="8172" width="6.88671875" style="2" bestFit="1" customWidth="1"/>
    <col min="8173" max="8173" width="9" style="2" bestFit="1" customWidth="1"/>
    <col min="8174" max="8174" width="9.5546875" style="2" bestFit="1" customWidth="1"/>
    <col min="8175" max="8175" width="5" style="2" bestFit="1" customWidth="1"/>
    <col min="8176" max="8176" width="5.44140625" style="2" bestFit="1" customWidth="1"/>
    <col min="8177" max="8177" width="9" style="2" bestFit="1" customWidth="1"/>
    <col min="8178" max="8178" width="5.44140625" style="2" bestFit="1" customWidth="1"/>
    <col min="8179" max="8179" width="7.44140625" style="2" bestFit="1" customWidth="1"/>
    <col min="8180" max="8180" width="7.88671875" style="2" bestFit="1" customWidth="1"/>
    <col min="8181" max="8181" width="12.44140625" style="2"/>
    <col min="8182" max="8182" width="9.5546875" style="2" bestFit="1" customWidth="1"/>
    <col min="8183" max="8183" width="5" style="2" bestFit="1" customWidth="1"/>
    <col min="8184" max="8185" width="5.44140625" style="2" bestFit="1" customWidth="1"/>
    <col min="8186" max="8419" width="12.44140625" style="2"/>
    <col min="8420" max="8420" width="15.88671875" style="2" customWidth="1"/>
    <col min="8421" max="8421" width="7.88671875" style="2" bestFit="1" customWidth="1"/>
    <col min="8422" max="8422" width="11.5546875" style="2" customWidth="1"/>
    <col min="8423" max="8423" width="9.5546875" style="2" bestFit="1" customWidth="1"/>
    <col min="8424" max="8424" width="4.5546875" style="2" customWidth="1"/>
    <col min="8425" max="8426" width="5.44140625" style="2" bestFit="1" customWidth="1"/>
    <col min="8427" max="8427" width="8" style="2" customWidth="1"/>
    <col min="8428" max="8428" width="6.88671875" style="2" bestFit="1" customWidth="1"/>
    <col min="8429" max="8429" width="9" style="2" bestFit="1" customWidth="1"/>
    <col min="8430" max="8430" width="9.5546875" style="2" bestFit="1" customWidth="1"/>
    <col min="8431" max="8431" width="5" style="2" bestFit="1" customWidth="1"/>
    <col min="8432" max="8432" width="5.44140625" style="2" bestFit="1" customWidth="1"/>
    <col min="8433" max="8433" width="9" style="2" bestFit="1" customWidth="1"/>
    <col min="8434" max="8434" width="5.44140625" style="2" bestFit="1" customWidth="1"/>
    <col min="8435" max="8435" width="7.44140625" style="2" bestFit="1" customWidth="1"/>
    <col min="8436" max="8436" width="7.88671875" style="2" bestFit="1" customWidth="1"/>
    <col min="8437" max="8437" width="12.44140625" style="2"/>
    <col min="8438" max="8438" width="9.5546875" style="2" bestFit="1" customWidth="1"/>
    <col min="8439" max="8439" width="5" style="2" bestFit="1" customWidth="1"/>
    <col min="8440" max="8441" width="5.44140625" style="2" bestFit="1" customWidth="1"/>
    <col min="8442" max="8675" width="12.44140625" style="2"/>
    <col min="8676" max="8676" width="15.88671875" style="2" customWidth="1"/>
    <col min="8677" max="8677" width="7.88671875" style="2" bestFit="1" customWidth="1"/>
    <col min="8678" max="8678" width="11.5546875" style="2" customWidth="1"/>
    <col min="8679" max="8679" width="9.5546875" style="2" bestFit="1" customWidth="1"/>
    <col min="8680" max="8680" width="4.5546875" style="2" customWidth="1"/>
    <col min="8681" max="8682" width="5.44140625" style="2" bestFit="1" customWidth="1"/>
    <col min="8683" max="8683" width="8" style="2" customWidth="1"/>
    <col min="8684" max="8684" width="6.88671875" style="2" bestFit="1" customWidth="1"/>
    <col min="8685" max="8685" width="9" style="2" bestFit="1" customWidth="1"/>
    <col min="8686" max="8686" width="9.5546875" style="2" bestFit="1" customWidth="1"/>
    <col min="8687" max="8687" width="5" style="2" bestFit="1" customWidth="1"/>
    <col min="8688" max="8688" width="5.44140625" style="2" bestFit="1" customWidth="1"/>
    <col min="8689" max="8689" width="9" style="2" bestFit="1" customWidth="1"/>
    <col min="8690" max="8690" width="5.44140625" style="2" bestFit="1" customWidth="1"/>
    <col min="8691" max="8691" width="7.44140625" style="2" bestFit="1" customWidth="1"/>
    <col min="8692" max="8692" width="7.88671875" style="2" bestFit="1" customWidth="1"/>
    <col min="8693" max="8693" width="12.44140625" style="2"/>
    <col min="8694" max="8694" width="9.5546875" style="2" bestFit="1" customWidth="1"/>
    <col min="8695" max="8695" width="5" style="2" bestFit="1" customWidth="1"/>
    <col min="8696" max="8697" width="5.44140625" style="2" bestFit="1" customWidth="1"/>
    <col min="8698" max="8931" width="12.44140625" style="2"/>
    <col min="8932" max="8932" width="15.88671875" style="2" customWidth="1"/>
    <col min="8933" max="8933" width="7.88671875" style="2" bestFit="1" customWidth="1"/>
    <col min="8934" max="8934" width="11.5546875" style="2" customWidth="1"/>
    <col min="8935" max="8935" width="9.5546875" style="2" bestFit="1" customWidth="1"/>
    <col min="8936" max="8936" width="4.5546875" style="2" customWidth="1"/>
    <col min="8937" max="8938" width="5.44140625" style="2" bestFit="1" customWidth="1"/>
    <col min="8939" max="8939" width="8" style="2" customWidth="1"/>
    <col min="8940" max="8940" width="6.88671875" style="2" bestFit="1" customWidth="1"/>
    <col min="8941" max="8941" width="9" style="2" bestFit="1" customWidth="1"/>
    <col min="8942" max="8942" width="9.5546875" style="2" bestFit="1" customWidth="1"/>
    <col min="8943" max="8943" width="5" style="2" bestFit="1" customWidth="1"/>
    <col min="8944" max="8944" width="5.44140625" style="2" bestFit="1" customWidth="1"/>
    <col min="8945" max="8945" width="9" style="2" bestFit="1" customWidth="1"/>
    <col min="8946" max="8946" width="5.44140625" style="2" bestFit="1" customWidth="1"/>
    <col min="8947" max="8947" width="7.44140625" style="2" bestFit="1" customWidth="1"/>
    <col min="8948" max="8948" width="7.88671875" style="2" bestFit="1" customWidth="1"/>
    <col min="8949" max="8949" width="12.44140625" style="2"/>
    <col min="8950" max="8950" width="9.5546875" style="2" bestFit="1" customWidth="1"/>
    <col min="8951" max="8951" width="5" style="2" bestFit="1" customWidth="1"/>
    <col min="8952" max="8953" width="5.44140625" style="2" bestFit="1" customWidth="1"/>
    <col min="8954" max="9187" width="12.44140625" style="2"/>
    <col min="9188" max="9188" width="15.88671875" style="2" customWidth="1"/>
    <col min="9189" max="9189" width="7.88671875" style="2" bestFit="1" customWidth="1"/>
    <col min="9190" max="9190" width="11.5546875" style="2" customWidth="1"/>
    <col min="9191" max="9191" width="9.5546875" style="2" bestFit="1" customWidth="1"/>
    <col min="9192" max="9192" width="4.5546875" style="2" customWidth="1"/>
    <col min="9193" max="9194" width="5.44140625" style="2" bestFit="1" customWidth="1"/>
    <col min="9195" max="9195" width="8" style="2" customWidth="1"/>
    <col min="9196" max="9196" width="6.88671875" style="2" bestFit="1" customWidth="1"/>
    <col min="9197" max="9197" width="9" style="2" bestFit="1" customWidth="1"/>
    <col min="9198" max="9198" width="9.5546875" style="2" bestFit="1" customWidth="1"/>
    <col min="9199" max="9199" width="5" style="2" bestFit="1" customWidth="1"/>
    <col min="9200" max="9200" width="5.44140625" style="2" bestFit="1" customWidth="1"/>
    <col min="9201" max="9201" width="9" style="2" bestFit="1" customWidth="1"/>
    <col min="9202" max="9202" width="5.44140625" style="2" bestFit="1" customWidth="1"/>
    <col min="9203" max="9203" width="7.44140625" style="2" bestFit="1" customWidth="1"/>
    <col min="9204" max="9204" width="7.88671875" style="2" bestFit="1" customWidth="1"/>
    <col min="9205" max="9205" width="12.44140625" style="2"/>
    <col min="9206" max="9206" width="9.5546875" style="2" bestFit="1" customWidth="1"/>
    <col min="9207" max="9207" width="5" style="2" bestFit="1" customWidth="1"/>
    <col min="9208" max="9209" width="5.44140625" style="2" bestFit="1" customWidth="1"/>
    <col min="9210" max="9443" width="12.44140625" style="2"/>
    <col min="9444" max="9444" width="15.88671875" style="2" customWidth="1"/>
    <col min="9445" max="9445" width="7.88671875" style="2" bestFit="1" customWidth="1"/>
    <col min="9446" max="9446" width="11.5546875" style="2" customWidth="1"/>
    <col min="9447" max="9447" width="9.5546875" style="2" bestFit="1" customWidth="1"/>
    <col min="9448" max="9448" width="4.5546875" style="2" customWidth="1"/>
    <col min="9449" max="9450" width="5.44140625" style="2" bestFit="1" customWidth="1"/>
    <col min="9451" max="9451" width="8" style="2" customWidth="1"/>
    <col min="9452" max="9452" width="6.88671875" style="2" bestFit="1" customWidth="1"/>
    <col min="9453" max="9453" width="9" style="2" bestFit="1" customWidth="1"/>
    <col min="9454" max="9454" width="9.5546875" style="2" bestFit="1" customWidth="1"/>
    <col min="9455" max="9455" width="5" style="2" bestFit="1" customWidth="1"/>
    <col min="9456" max="9456" width="5.44140625" style="2" bestFit="1" customWidth="1"/>
    <col min="9457" max="9457" width="9" style="2" bestFit="1" customWidth="1"/>
    <col min="9458" max="9458" width="5.44140625" style="2" bestFit="1" customWidth="1"/>
    <col min="9459" max="9459" width="7.44140625" style="2" bestFit="1" customWidth="1"/>
    <col min="9460" max="9460" width="7.88671875" style="2" bestFit="1" customWidth="1"/>
    <col min="9461" max="9461" width="12.44140625" style="2"/>
    <col min="9462" max="9462" width="9.5546875" style="2" bestFit="1" customWidth="1"/>
    <col min="9463" max="9463" width="5" style="2" bestFit="1" customWidth="1"/>
    <col min="9464" max="9465" width="5.44140625" style="2" bestFit="1" customWidth="1"/>
    <col min="9466" max="9699" width="12.44140625" style="2"/>
    <col min="9700" max="9700" width="15.88671875" style="2" customWidth="1"/>
    <col min="9701" max="9701" width="7.88671875" style="2" bestFit="1" customWidth="1"/>
    <col min="9702" max="9702" width="11.5546875" style="2" customWidth="1"/>
    <col min="9703" max="9703" width="9.5546875" style="2" bestFit="1" customWidth="1"/>
    <col min="9704" max="9704" width="4.5546875" style="2" customWidth="1"/>
    <col min="9705" max="9706" width="5.44140625" style="2" bestFit="1" customWidth="1"/>
    <col min="9707" max="9707" width="8" style="2" customWidth="1"/>
    <col min="9708" max="9708" width="6.88671875" style="2" bestFit="1" customWidth="1"/>
    <col min="9709" max="9709" width="9" style="2" bestFit="1" customWidth="1"/>
    <col min="9710" max="9710" width="9.5546875" style="2" bestFit="1" customWidth="1"/>
    <col min="9711" max="9711" width="5" style="2" bestFit="1" customWidth="1"/>
    <col min="9712" max="9712" width="5.44140625" style="2" bestFit="1" customWidth="1"/>
    <col min="9713" max="9713" width="9" style="2" bestFit="1" customWidth="1"/>
    <col min="9714" max="9714" width="5.44140625" style="2" bestFit="1" customWidth="1"/>
    <col min="9715" max="9715" width="7.44140625" style="2" bestFit="1" customWidth="1"/>
    <col min="9716" max="9716" width="7.88671875" style="2" bestFit="1" customWidth="1"/>
    <col min="9717" max="9717" width="12.44140625" style="2"/>
    <col min="9718" max="9718" width="9.5546875" style="2" bestFit="1" customWidth="1"/>
    <col min="9719" max="9719" width="5" style="2" bestFit="1" customWidth="1"/>
    <col min="9720" max="9721" width="5.44140625" style="2" bestFit="1" customWidth="1"/>
    <col min="9722" max="9955" width="12.44140625" style="2"/>
    <col min="9956" max="9956" width="15.88671875" style="2" customWidth="1"/>
    <col min="9957" max="9957" width="7.88671875" style="2" bestFit="1" customWidth="1"/>
    <col min="9958" max="9958" width="11.5546875" style="2" customWidth="1"/>
    <col min="9959" max="9959" width="9.5546875" style="2" bestFit="1" customWidth="1"/>
    <col min="9960" max="9960" width="4.5546875" style="2" customWidth="1"/>
    <col min="9961" max="9962" width="5.44140625" style="2" bestFit="1" customWidth="1"/>
    <col min="9963" max="9963" width="8" style="2" customWidth="1"/>
    <col min="9964" max="9964" width="6.88671875" style="2" bestFit="1" customWidth="1"/>
    <col min="9965" max="9965" width="9" style="2" bestFit="1" customWidth="1"/>
    <col min="9966" max="9966" width="9.5546875" style="2" bestFit="1" customWidth="1"/>
    <col min="9967" max="9967" width="5" style="2" bestFit="1" customWidth="1"/>
    <col min="9968" max="9968" width="5.44140625" style="2" bestFit="1" customWidth="1"/>
    <col min="9969" max="9969" width="9" style="2" bestFit="1" customWidth="1"/>
    <col min="9970" max="9970" width="5.44140625" style="2" bestFit="1" customWidth="1"/>
    <col min="9971" max="9971" width="7.44140625" style="2" bestFit="1" customWidth="1"/>
    <col min="9972" max="9972" width="7.88671875" style="2" bestFit="1" customWidth="1"/>
    <col min="9973" max="9973" width="12.44140625" style="2"/>
    <col min="9974" max="9974" width="9.5546875" style="2" bestFit="1" customWidth="1"/>
    <col min="9975" max="9975" width="5" style="2" bestFit="1" customWidth="1"/>
    <col min="9976" max="9977" width="5.44140625" style="2" bestFit="1" customWidth="1"/>
    <col min="9978" max="10211" width="12.44140625" style="2"/>
    <col min="10212" max="10212" width="15.88671875" style="2" customWidth="1"/>
    <col min="10213" max="10213" width="7.88671875" style="2" bestFit="1" customWidth="1"/>
    <col min="10214" max="10214" width="11.5546875" style="2" customWidth="1"/>
    <col min="10215" max="10215" width="9.5546875" style="2" bestFit="1" customWidth="1"/>
    <col min="10216" max="10216" width="4.5546875" style="2" customWidth="1"/>
    <col min="10217" max="10218" width="5.44140625" style="2" bestFit="1" customWidth="1"/>
    <col min="10219" max="10219" width="8" style="2" customWidth="1"/>
    <col min="10220" max="10220" width="6.88671875" style="2" bestFit="1" customWidth="1"/>
    <col min="10221" max="10221" width="9" style="2" bestFit="1" customWidth="1"/>
    <col min="10222" max="10222" width="9.5546875" style="2" bestFit="1" customWidth="1"/>
    <col min="10223" max="10223" width="5" style="2" bestFit="1" customWidth="1"/>
    <col min="10224" max="10224" width="5.44140625" style="2" bestFit="1" customWidth="1"/>
    <col min="10225" max="10225" width="9" style="2" bestFit="1" customWidth="1"/>
    <col min="10226" max="10226" width="5.44140625" style="2" bestFit="1" customWidth="1"/>
    <col min="10227" max="10227" width="7.44140625" style="2" bestFit="1" customWidth="1"/>
    <col min="10228" max="10228" width="7.88671875" style="2" bestFit="1" customWidth="1"/>
    <col min="10229" max="10229" width="12.44140625" style="2"/>
    <col min="10230" max="10230" width="9.5546875" style="2" bestFit="1" customWidth="1"/>
    <col min="10231" max="10231" width="5" style="2" bestFit="1" customWidth="1"/>
    <col min="10232" max="10233" width="5.44140625" style="2" bestFit="1" customWidth="1"/>
    <col min="10234" max="10467" width="12.44140625" style="2"/>
    <col min="10468" max="10468" width="15.88671875" style="2" customWidth="1"/>
    <col min="10469" max="10469" width="7.88671875" style="2" bestFit="1" customWidth="1"/>
    <col min="10470" max="10470" width="11.5546875" style="2" customWidth="1"/>
    <col min="10471" max="10471" width="9.5546875" style="2" bestFit="1" customWidth="1"/>
    <col min="10472" max="10472" width="4.5546875" style="2" customWidth="1"/>
    <col min="10473" max="10474" width="5.44140625" style="2" bestFit="1" customWidth="1"/>
    <col min="10475" max="10475" width="8" style="2" customWidth="1"/>
    <col min="10476" max="10476" width="6.88671875" style="2" bestFit="1" customWidth="1"/>
    <col min="10477" max="10477" width="9" style="2" bestFit="1" customWidth="1"/>
    <col min="10478" max="10478" width="9.5546875" style="2" bestFit="1" customWidth="1"/>
    <col min="10479" max="10479" width="5" style="2" bestFit="1" customWidth="1"/>
    <col min="10480" max="10480" width="5.44140625" style="2" bestFit="1" customWidth="1"/>
    <col min="10481" max="10481" width="9" style="2" bestFit="1" customWidth="1"/>
    <col min="10482" max="10482" width="5.44140625" style="2" bestFit="1" customWidth="1"/>
    <col min="10483" max="10483" width="7.44140625" style="2" bestFit="1" customWidth="1"/>
    <col min="10484" max="10484" width="7.88671875" style="2" bestFit="1" customWidth="1"/>
    <col min="10485" max="10485" width="12.44140625" style="2"/>
    <col min="10486" max="10486" width="9.5546875" style="2" bestFit="1" customWidth="1"/>
    <col min="10487" max="10487" width="5" style="2" bestFit="1" customWidth="1"/>
    <col min="10488" max="10489" width="5.44140625" style="2" bestFit="1" customWidth="1"/>
    <col min="10490" max="10723" width="12.44140625" style="2"/>
    <col min="10724" max="10724" width="15.88671875" style="2" customWidth="1"/>
    <col min="10725" max="10725" width="7.88671875" style="2" bestFit="1" customWidth="1"/>
    <col min="10726" max="10726" width="11.5546875" style="2" customWidth="1"/>
    <col min="10727" max="10727" width="9.5546875" style="2" bestFit="1" customWidth="1"/>
    <col min="10728" max="10728" width="4.5546875" style="2" customWidth="1"/>
    <col min="10729" max="10730" width="5.44140625" style="2" bestFit="1" customWidth="1"/>
    <col min="10731" max="10731" width="8" style="2" customWidth="1"/>
    <col min="10732" max="10732" width="6.88671875" style="2" bestFit="1" customWidth="1"/>
    <col min="10733" max="10733" width="9" style="2" bestFit="1" customWidth="1"/>
    <col min="10734" max="10734" width="9.5546875" style="2" bestFit="1" customWidth="1"/>
    <col min="10735" max="10735" width="5" style="2" bestFit="1" customWidth="1"/>
    <col min="10736" max="10736" width="5.44140625" style="2" bestFit="1" customWidth="1"/>
    <col min="10737" max="10737" width="9" style="2" bestFit="1" customWidth="1"/>
    <col min="10738" max="10738" width="5.44140625" style="2" bestFit="1" customWidth="1"/>
    <col min="10739" max="10739" width="7.44140625" style="2" bestFit="1" customWidth="1"/>
    <col min="10740" max="10740" width="7.88671875" style="2" bestFit="1" customWidth="1"/>
    <col min="10741" max="10741" width="12.44140625" style="2"/>
    <col min="10742" max="10742" width="9.5546875" style="2" bestFit="1" customWidth="1"/>
    <col min="10743" max="10743" width="5" style="2" bestFit="1" customWidth="1"/>
    <col min="10744" max="10745" width="5.44140625" style="2" bestFit="1" customWidth="1"/>
    <col min="10746" max="10979" width="12.44140625" style="2"/>
    <col min="10980" max="10980" width="15.88671875" style="2" customWidth="1"/>
    <col min="10981" max="10981" width="7.88671875" style="2" bestFit="1" customWidth="1"/>
    <col min="10982" max="10982" width="11.5546875" style="2" customWidth="1"/>
    <col min="10983" max="10983" width="9.5546875" style="2" bestFit="1" customWidth="1"/>
    <col min="10984" max="10984" width="4.5546875" style="2" customWidth="1"/>
    <col min="10985" max="10986" width="5.44140625" style="2" bestFit="1" customWidth="1"/>
    <col min="10987" max="10987" width="8" style="2" customWidth="1"/>
    <col min="10988" max="10988" width="6.88671875" style="2" bestFit="1" customWidth="1"/>
    <col min="10989" max="10989" width="9" style="2" bestFit="1" customWidth="1"/>
    <col min="10990" max="10990" width="9.5546875" style="2" bestFit="1" customWidth="1"/>
    <col min="10991" max="10991" width="5" style="2" bestFit="1" customWidth="1"/>
    <col min="10992" max="10992" width="5.44140625" style="2" bestFit="1" customWidth="1"/>
    <col min="10993" max="10993" width="9" style="2" bestFit="1" customWidth="1"/>
    <col min="10994" max="10994" width="5.44140625" style="2" bestFit="1" customWidth="1"/>
    <col min="10995" max="10995" width="7.44140625" style="2" bestFit="1" customWidth="1"/>
    <col min="10996" max="10996" width="7.88671875" style="2" bestFit="1" customWidth="1"/>
    <col min="10997" max="10997" width="12.44140625" style="2"/>
    <col min="10998" max="10998" width="9.5546875" style="2" bestFit="1" customWidth="1"/>
    <col min="10999" max="10999" width="5" style="2" bestFit="1" customWidth="1"/>
    <col min="11000" max="11001" width="5.44140625" style="2" bestFit="1" customWidth="1"/>
    <col min="11002" max="11235" width="12.44140625" style="2"/>
    <col min="11236" max="11236" width="15.88671875" style="2" customWidth="1"/>
    <col min="11237" max="11237" width="7.88671875" style="2" bestFit="1" customWidth="1"/>
    <col min="11238" max="11238" width="11.5546875" style="2" customWidth="1"/>
    <col min="11239" max="11239" width="9.5546875" style="2" bestFit="1" customWidth="1"/>
    <col min="11240" max="11240" width="4.5546875" style="2" customWidth="1"/>
    <col min="11241" max="11242" width="5.44140625" style="2" bestFit="1" customWidth="1"/>
    <col min="11243" max="11243" width="8" style="2" customWidth="1"/>
    <col min="11244" max="11244" width="6.88671875" style="2" bestFit="1" customWidth="1"/>
    <col min="11245" max="11245" width="9" style="2" bestFit="1" customWidth="1"/>
    <col min="11246" max="11246" width="9.5546875" style="2" bestFit="1" customWidth="1"/>
    <col min="11247" max="11247" width="5" style="2" bestFit="1" customWidth="1"/>
    <col min="11248" max="11248" width="5.44140625" style="2" bestFit="1" customWidth="1"/>
    <col min="11249" max="11249" width="9" style="2" bestFit="1" customWidth="1"/>
    <col min="11250" max="11250" width="5.44140625" style="2" bestFit="1" customWidth="1"/>
    <col min="11251" max="11251" width="7.44140625" style="2" bestFit="1" customWidth="1"/>
    <col min="11252" max="11252" width="7.88671875" style="2" bestFit="1" customWidth="1"/>
    <col min="11253" max="11253" width="12.44140625" style="2"/>
    <col min="11254" max="11254" width="9.5546875" style="2" bestFit="1" customWidth="1"/>
    <col min="11255" max="11255" width="5" style="2" bestFit="1" customWidth="1"/>
    <col min="11256" max="11257" width="5.44140625" style="2" bestFit="1" customWidth="1"/>
    <col min="11258" max="11491" width="12.44140625" style="2"/>
    <col min="11492" max="11492" width="15.88671875" style="2" customWidth="1"/>
    <col min="11493" max="11493" width="7.88671875" style="2" bestFit="1" customWidth="1"/>
    <col min="11494" max="11494" width="11.5546875" style="2" customWidth="1"/>
    <col min="11495" max="11495" width="9.5546875" style="2" bestFit="1" customWidth="1"/>
    <col min="11496" max="11496" width="4.5546875" style="2" customWidth="1"/>
    <col min="11497" max="11498" width="5.44140625" style="2" bestFit="1" customWidth="1"/>
    <col min="11499" max="11499" width="8" style="2" customWidth="1"/>
    <col min="11500" max="11500" width="6.88671875" style="2" bestFit="1" customWidth="1"/>
    <col min="11501" max="11501" width="9" style="2" bestFit="1" customWidth="1"/>
    <col min="11502" max="11502" width="9.5546875" style="2" bestFit="1" customWidth="1"/>
    <col min="11503" max="11503" width="5" style="2" bestFit="1" customWidth="1"/>
    <col min="11504" max="11504" width="5.44140625" style="2" bestFit="1" customWidth="1"/>
    <col min="11505" max="11505" width="9" style="2" bestFit="1" customWidth="1"/>
    <col min="11506" max="11506" width="5.44140625" style="2" bestFit="1" customWidth="1"/>
    <col min="11507" max="11507" width="7.44140625" style="2" bestFit="1" customWidth="1"/>
    <col min="11508" max="11508" width="7.88671875" style="2" bestFit="1" customWidth="1"/>
    <col min="11509" max="11509" width="12.44140625" style="2"/>
    <col min="11510" max="11510" width="9.5546875" style="2" bestFit="1" customWidth="1"/>
    <col min="11511" max="11511" width="5" style="2" bestFit="1" customWidth="1"/>
    <col min="11512" max="11513" width="5.44140625" style="2" bestFit="1" customWidth="1"/>
    <col min="11514" max="11747" width="12.44140625" style="2"/>
    <col min="11748" max="11748" width="15.88671875" style="2" customWidth="1"/>
    <col min="11749" max="11749" width="7.88671875" style="2" bestFit="1" customWidth="1"/>
    <col min="11750" max="11750" width="11.5546875" style="2" customWidth="1"/>
    <col min="11751" max="11751" width="9.5546875" style="2" bestFit="1" customWidth="1"/>
    <col min="11752" max="11752" width="4.5546875" style="2" customWidth="1"/>
    <col min="11753" max="11754" width="5.44140625" style="2" bestFit="1" customWidth="1"/>
    <col min="11755" max="11755" width="8" style="2" customWidth="1"/>
    <col min="11756" max="11756" width="6.88671875" style="2" bestFit="1" customWidth="1"/>
    <col min="11757" max="11757" width="9" style="2" bestFit="1" customWidth="1"/>
    <col min="11758" max="11758" width="9.5546875" style="2" bestFit="1" customWidth="1"/>
    <col min="11759" max="11759" width="5" style="2" bestFit="1" customWidth="1"/>
    <col min="11760" max="11760" width="5.44140625" style="2" bestFit="1" customWidth="1"/>
    <col min="11761" max="11761" width="9" style="2" bestFit="1" customWidth="1"/>
    <col min="11762" max="11762" width="5.44140625" style="2" bestFit="1" customWidth="1"/>
    <col min="11763" max="11763" width="7.44140625" style="2" bestFit="1" customWidth="1"/>
    <col min="11764" max="11764" width="7.88671875" style="2" bestFit="1" customWidth="1"/>
    <col min="11765" max="11765" width="12.44140625" style="2"/>
    <col min="11766" max="11766" width="9.5546875" style="2" bestFit="1" customWidth="1"/>
    <col min="11767" max="11767" width="5" style="2" bestFit="1" customWidth="1"/>
    <col min="11768" max="11769" width="5.44140625" style="2" bestFit="1" customWidth="1"/>
    <col min="11770" max="12003" width="12.44140625" style="2"/>
    <col min="12004" max="12004" width="15.88671875" style="2" customWidth="1"/>
    <col min="12005" max="12005" width="7.88671875" style="2" bestFit="1" customWidth="1"/>
    <col min="12006" max="12006" width="11.5546875" style="2" customWidth="1"/>
    <col min="12007" max="12007" width="9.5546875" style="2" bestFit="1" customWidth="1"/>
    <col min="12008" max="12008" width="4.5546875" style="2" customWidth="1"/>
    <col min="12009" max="12010" width="5.44140625" style="2" bestFit="1" customWidth="1"/>
    <col min="12011" max="12011" width="8" style="2" customWidth="1"/>
    <col min="12012" max="12012" width="6.88671875" style="2" bestFit="1" customWidth="1"/>
    <col min="12013" max="12013" width="9" style="2" bestFit="1" customWidth="1"/>
    <col min="12014" max="12014" width="9.5546875" style="2" bestFit="1" customWidth="1"/>
    <col min="12015" max="12015" width="5" style="2" bestFit="1" customWidth="1"/>
    <col min="12016" max="12016" width="5.44140625" style="2" bestFit="1" customWidth="1"/>
    <col min="12017" max="12017" width="9" style="2" bestFit="1" customWidth="1"/>
    <col min="12018" max="12018" width="5.44140625" style="2" bestFit="1" customWidth="1"/>
    <col min="12019" max="12019" width="7.44140625" style="2" bestFit="1" customWidth="1"/>
    <col min="12020" max="12020" width="7.88671875" style="2" bestFit="1" customWidth="1"/>
    <col min="12021" max="12021" width="12.44140625" style="2"/>
    <col min="12022" max="12022" width="9.5546875" style="2" bestFit="1" customWidth="1"/>
    <col min="12023" max="12023" width="5" style="2" bestFit="1" customWidth="1"/>
    <col min="12024" max="12025" width="5.44140625" style="2" bestFit="1" customWidth="1"/>
    <col min="12026" max="12259" width="12.44140625" style="2"/>
    <col min="12260" max="12260" width="15.88671875" style="2" customWidth="1"/>
    <col min="12261" max="12261" width="7.88671875" style="2" bestFit="1" customWidth="1"/>
    <col min="12262" max="12262" width="11.5546875" style="2" customWidth="1"/>
    <col min="12263" max="12263" width="9.5546875" style="2" bestFit="1" customWidth="1"/>
    <col min="12264" max="12264" width="4.5546875" style="2" customWidth="1"/>
    <col min="12265" max="12266" width="5.44140625" style="2" bestFit="1" customWidth="1"/>
    <col min="12267" max="12267" width="8" style="2" customWidth="1"/>
    <col min="12268" max="12268" width="6.88671875" style="2" bestFit="1" customWidth="1"/>
    <col min="12269" max="12269" width="9" style="2" bestFit="1" customWidth="1"/>
    <col min="12270" max="12270" width="9.5546875" style="2" bestFit="1" customWidth="1"/>
    <col min="12271" max="12271" width="5" style="2" bestFit="1" customWidth="1"/>
    <col min="12272" max="12272" width="5.44140625" style="2" bestFit="1" customWidth="1"/>
    <col min="12273" max="12273" width="9" style="2" bestFit="1" customWidth="1"/>
    <col min="12274" max="12274" width="5.44140625" style="2" bestFit="1" customWidth="1"/>
    <col min="12275" max="12275" width="7.44140625" style="2" bestFit="1" customWidth="1"/>
    <col min="12276" max="12276" width="7.88671875" style="2" bestFit="1" customWidth="1"/>
    <col min="12277" max="12277" width="12.44140625" style="2"/>
    <col min="12278" max="12278" width="9.5546875" style="2" bestFit="1" customWidth="1"/>
    <col min="12279" max="12279" width="5" style="2" bestFit="1" customWidth="1"/>
    <col min="12280" max="12281" width="5.44140625" style="2" bestFit="1" customWidth="1"/>
    <col min="12282" max="12515" width="12.44140625" style="2"/>
    <col min="12516" max="12516" width="15.88671875" style="2" customWidth="1"/>
    <col min="12517" max="12517" width="7.88671875" style="2" bestFit="1" customWidth="1"/>
    <col min="12518" max="12518" width="11.5546875" style="2" customWidth="1"/>
    <col min="12519" max="12519" width="9.5546875" style="2" bestFit="1" customWidth="1"/>
    <col min="12520" max="12520" width="4.5546875" style="2" customWidth="1"/>
    <col min="12521" max="12522" width="5.44140625" style="2" bestFit="1" customWidth="1"/>
    <col min="12523" max="12523" width="8" style="2" customWidth="1"/>
    <col min="12524" max="12524" width="6.88671875" style="2" bestFit="1" customWidth="1"/>
    <col min="12525" max="12525" width="9" style="2" bestFit="1" customWidth="1"/>
    <col min="12526" max="12526" width="9.5546875" style="2" bestFit="1" customWidth="1"/>
    <col min="12527" max="12527" width="5" style="2" bestFit="1" customWidth="1"/>
    <col min="12528" max="12528" width="5.44140625" style="2" bestFit="1" customWidth="1"/>
    <col min="12529" max="12529" width="9" style="2" bestFit="1" customWidth="1"/>
    <col min="12530" max="12530" width="5.44140625" style="2" bestFit="1" customWidth="1"/>
    <col min="12531" max="12531" width="7.44140625" style="2" bestFit="1" customWidth="1"/>
    <col min="12532" max="12532" width="7.88671875" style="2" bestFit="1" customWidth="1"/>
    <col min="12533" max="12533" width="12.44140625" style="2"/>
    <col min="12534" max="12534" width="9.5546875" style="2" bestFit="1" customWidth="1"/>
    <col min="12535" max="12535" width="5" style="2" bestFit="1" customWidth="1"/>
    <col min="12536" max="12537" width="5.44140625" style="2" bestFit="1" customWidth="1"/>
    <col min="12538" max="12771" width="12.44140625" style="2"/>
    <col min="12772" max="12772" width="15.88671875" style="2" customWidth="1"/>
    <col min="12773" max="12773" width="7.88671875" style="2" bestFit="1" customWidth="1"/>
    <col min="12774" max="12774" width="11.5546875" style="2" customWidth="1"/>
    <col min="12775" max="12775" width="9.5546875" style="2" bestFit="1" customWidth="1"/>
    <col min="12776" max="12776" width="4.5546875" style="2" customWidth="1"/>
    <col min="12777" max="12778" width="5.44140625" style="2" bestFit="1" customWidth="1"/>
    <col min="12779" max="12779" width="8" style="2" customWidth="1"/>
    <col min="12780" max="12780" width="6.88671875" style="2" bestFit="1" customWidth="1"/>
    <col min="12781" max="12781" width="9" style="2" bestFit="1" customWidth="1"/>
    <col min="12782" max="12782" width="9.5546875" style="2" bestFit="1" customWidth="1"/>
    <col min="12783" max="12783" width="5" style="2" bestFit="1" customWidth="1"/>
    <col min="12784" max="12784" width="5.44140625" style="2" bestFit="1" customWidth="1"/>
    <col min="12785" max="12785" width="9" style="2" bestFit="1" customWidth="1"/>
    <col min="12786" max="12786" width="5.44140625" style="2" bestFit="1" customWidth="1"/>
    <col min="12787" max="12787" width="7.44140625" style="2" bestFit="1" customWidth="1"/>
    <col min="12788" max="12788" width="7.88671875" style="2" bestFit="1" customWidth="1"/>
    <col min="12789" max="12789" width="12.44140625" style="2"/>
    <col min="12790" max="12790" width="9.5546875" style="2" bestFit="1" customWidth="1"/>
    <col min="12791" max="12791" width="5" style="2" bestFit="1" customWidth="1"/>
    <col min="12792" max="12793" width="5.44140625" style="2" bestFit="1" customWidth="1"/>
    <col min="12794" max="13027" width="12.44140625" style="2"/>
    <col min="13028" max="13028" width="15.88671875" style="2" customWidth="1"/>
    <col min="13029" max="13029" width="7.88671875" style="2" bestFit="1" customWidth="1"/>
    <col min="13030" max="13030" width="11.5546875" style="2" customWidth="1"/>
    <col min="13031" max="13031" width="9.5546875" style="2" bestFit="1" customWidth="1"/>
    <col min="13032" max="13032" width="4.5546875" style="2" customWidth="1"/>
    <col min="13033" max="13034" width="5.44140625" style="2" bestFit="1" customWidth="1"/>
    <col min="13035" max="13035" width="8" style="2" customWidth="1"/>
    <col min="13036" max="13036" width="6.88671875" style="2" bestFit="1" customWidth="1"/>
    <col min="13037" max="13037" width="9" style="2" bestFit="1" customWidth="1"/>
    <col min="13038" max="13038" width="9.5546875" style="2" bestFit="1" customWidth="1"/>
    <col min="13039" max="13039" width="5" style="2" bestFit="1" customWidth="1"/>
    <col min="13040" max="13040" width="5.44140625" style="2" bestFit="1" customWidth="1"/>
    <col min="13041" max="13041" width="9" style="2" bestFit="1" customWidth="1"/>
    <col min="13042" max="13042" width="5.44140625" style="2" bestFit="1" customWidth="1"/>
    <col min="13043" max="13043" width="7.44140625" style="2" bestFit="1" customWidth="1"/>
    <col min="13044" max="13044" width="7.88671875" style="2" bestFit="1" customWidth="1"/>
    <col min="13045" max="13045" width="12.44140625" style="2"/>
    <col min="13046" max="13046" width="9.5546875" style="2" bestFit="1" customWidth="1"/>
    <col min="13047" max="13047" width="5" style="2" bestFit="1" customWidth="1"/>
    <col min="13048" max="13049" width="5.44140625" style="2" bestFit="1" customWidth="1"/>
    <col min="13050" max="13283" width="12.44140625" style="2"/>
    <col min="13284" max="13284" width="15.88671875" style="2" customWidth="1"/>
    <col min="13285" max="13285" width="7.88671875" style="2" bestFit="1" customWidth="1"/>
    <col min="13286" max="13286" width="11.5546875" style="2" customWidth="1"/>
    <col min="13287" max="13287" width="9.5546875" style="2" bestFit="1" customWidth="1"/>
    <col min="13288" max="13288" width="4.5546875" style="2" customWidth="1"/>
    <col min="13289" max="13290" width="5.44140625" style="2" bestFit="1" customWidth="1"/>
    <col min="13291" max="13291" width="8" style="2" customWidth="1"/>
    <col min="13292" max="13292" width="6.88671875" style="2" bestFit="1" customWidth="1"/>
    <col min="13293" max="13293" width="9" style="2" bestFit="1" customWidth="1"/>
    <col min="13294" max="13294" width="9.5546875" style="2" bestFit="1" customWidth="1"/>
    <col min="13295" max="13295" width="5" style="2" bestFit="1" customWidth="1"/>
    <col min="13296" max="13296" width="5.44140625" style="2" bestFit="1" customWidth="1"/>
    <col min="13297" max="13297" width="9" style="2" bestFit="1" customWidth="1"/>
    <col min="13298" max="13298" width="5.44140625" style="2" bestFit="1" customWidth="1"/>
    <col min="13299" max="13299" width="7.44140625" style="2" bestFit="1" customWidth="1"/>
    <col min="13300" max="13300" width="7.88671875" style="2" bestFit="1" customWidth="1"/>
    <col min="13301" max="13301" width="12.44140625" style="2"/>
    <col min="13302" max="13302" width="9.5546875" style="2" bestFit="1" customWidth="1"/>
    <col min="13303" max="13303" width="5" style="2" bestFit="1" customWidth="1"/>
    <col min="13304" max="13305" width="5.44140625" style="2" bestFit="1" customWidth="1"/>
    <col min="13306" max="13539" width="12.44140625" style="2"/>
    <col min="13540" max="13540" width="15.88671875" style="2" customWidth="1"/>
    <col min="13541" max="13541" width="7.88671875" style="2" bestFit="1" customWidth="1"/>
    <col min="13542" max="13542" width="11.5546875" style="2" customWidth="1"/>
    <col min="13543" max="13543" width="9.5546875" style="2" bestFit="1" customWidth="1"/>
    <col min="13544" max="13544" width="4.5546875" style="2" customWidth="1"/>
    <col min="13545" max="13546" width="5.44140625" style="2" bestFit="1" customWidth="1"/>
    <col min="13547" max="13547" width="8" style="2" customWidth="1"/>
    <col min="13548" max="13548" width="6.88671875" style="2" bestFit="1" customWidth="1"/>
    <col min="13549" max="13549" width="9" style="2" bestFit="1" customWidth="1"/>
    <col min="13550" max="13550" width="9.5546875" style="2" bestFit="1" customWidth="1"/>
    <col min="13551" max="13551" width="5" style="2" bestFit="1" customWidth="1"/>
    <col min="13552" max="13552" width="5.44140625" style="2" bestFit="1" customWidth="1"/>
    <col min="13553" max="13553" width="9" style="2" bestFit="1" customWidth="1"/>
    <col min="13554" max="13554" width="5.44140625" style="2" bestFit="1" customWidth="1"/>
    <col min="13555" max="13555" width="7.44140625" style="2" bestFit="1" customWidth="1"/>
    <col min="13556" max="13556" width="7.88671875" style="2" bestFit="1" customWidth="1"/>
    <col min="13557" max="13557" width="12.44140625" style="2"/>
    <col min="13558" max="13558" width="9.5546875" style="2" bestFit="1" customWidth="1"/>
    <col min="13559" max="13559" width="5" style="2" bestFit="1" customWidth="1"/>
    <col min="13560" max="13561" width="5.44140625" style="2" bestFit="1" customWidth="1"/>
    <col min="13562" max="13795" width="12.44140625" style="2"/>
    <col min="13796" max="13796" width="15.88671875" style="2" customWidth="1"/>
    <col min="13797" max="13797" width="7.88671875" style="2" bestFit="1" customWidth="1"/>
    <col min="13798" max="13798" width="11.5546875" style="2" customWidth="1"/>
    <col min="13799" max="13799" width="9.5546875" style="2" bestFit="1" customWidth="1"/>
    <col min="13800" max="13800" width="4.5546875" style="2" customWidth="1"/>
    <col min="13801" max="13802" width="5.44140625" style="2" bestFit="1" customWidth="1"/>
    <col min="13803" max="13803" width="8" style="2" customWidth="1"/>
    <col min="13804" max="13804" width="6.88671875" style="2" bestFit="1" customWidth="1"/>
    <col min="13805" max="13805" width="9" style="2" bestFit="1" customWidth="1"/>
    <col min="13806" max="13806" width="9.5546875" style="2" bestFit="1" customWidth="1"/>
    <col min="13807" max="13807" width="5" style="2" bestFit="1" customWidth="1"/>
    <col min="13808" max="13808" width="5.44140625" style="2" bestFit="1" customWidth="1"/>
    <col min="13809" max="13809" width="9" style="2" bestFit="1" customWidth="1"/>
    <col min="13810" max="13810" width="5.44140625" style="2" bestFit="1" customWidth="1"/>
    <col min="13811" max="13811" width="7.44140625" style="2" bestFit="1" customWidth="1"/>
    <col min="13812" max="13812" width="7.88671875" style="2" bestFit="1" customWidth="1"/>
    <col min="13813" max="13813" width="12.44140625" style="2"/>
    <col min="13814" max="13814" width="9.5546875" style="2" bestFit="1" customWidth="1"/>
    <col min="13815" max="13815" width="5" style="2" bestFit="1" customWidth="1"/>
    <col min="13816" max="13817" width="5.44140625" style="2" bestFit="1" customWidth="1"/>
    <col min="13818" max="14051" width="12.44140625" style="2"/>
    <col min="14052" max="14052" width="15.88671875" style="2" customWidth="1"/>
    <col min="14053" max="14053" width="7.88671875" style="2" bestFit="1" customWidth="1"/>
    <col min="14054" max="14054" width="11.5546875" style="2" customWidth="1"/>
    <col min="14055" max="14055" width="9.5546875" style="2" bestFit="1" customWidth="1"/>
    <col min="14056" max="14056" width="4.5546875" style="2" customWidth="1"/>
    <col min="14057" max="14058" width="5.44140625" style="2" bestFit="1" customWidth="1"/>
    <col min="14059" max="14059" width="8" style="2" customWidth="1"/>
    <col min="14060" max="14060" width="6.88671875" style="2" bestFit="1" customWidth="1"/>
    <col min="14061" max="14061" width="9" style="2" bestFit="1" customWidth="1"/>
    <col min="14062" max="14062" width="9.5546875" style="2" bestFit="1" customWidth="1"/>
    <col min="14063" max="14063" width="5" style="2" bestFit="1" customWidth="1"/>
    <col min="14064" max="14064" width="5.44140625" style="2" bestFit="1" customWidth="1"/>
    <col min="14065" max="14065" width="9" style="2" bestFit="1" customWidth="1"/>
    <col min="14066" max="14066" width="5.44140625" style="2" bestFit="1" customWidth="1"/>
    <col min="14067" max="14067" width="7.44140625" style="2" bestFit="1" customWidth="1"/>
    <col min="14068" max="14068" width="7.88671875" style="2" bestFit="1" customWidth="1"/>
    <col min="14069" max="14069" width="12.44140625" style="2"/>
    <col min="14070" max="14070" width="9.5546875" style="2" bestFit="1" customWidth="1"/>
    <col min="14071" max="14071" width="5" style="2" bestFit="1" customWidth="1"/>
    <col min="14072" max="14073" width="5.44140625" style="2" bestFit="1" customWidth="1"/>
    <col min="14074" max="14307" width="12.44140625" style="2"/>
    <col min="14308" max="14308" width="15.88671875" style="2" customWidth="1"/>
    <col min="14309" max="14309" width="7.88671875" style="2" bestFit="1" customWidth="1"/>
    <col min="14310" max="14310" width="11.5546875" style="2" customWidth="1"/>
    <col min="14311" max="14311" width="9.5546875" style="2" bestFit="1" customWidth="1"/>
    <col min="14312" max="14312" width="4.5546875" style="2" customWidth="1"/>
    <col min="14313" max="14314" width="5.44140625" style="2" bestFit="1" customWidth="1"/>
    <col min="14315" max="14315" width="8" style="2" customWidth="1"/>
    <col min="14316" max="14316" width="6.88671875" style="2" bestFit="1" customWidth="1"/>
    <col min="14317" max="14317" width="9" style="2" bestFit="1" customWidth="1"/>
    <col min="14318" max="14318" width="9.5546875" style="2" bestFit="1" customWidth="1"/>
    <col min="14319" max="14319" width="5" style="2" bestFit="1" customWidth="1"/>
    <col min="14320" max="14320" width="5.44140625" style="2" bestFit="1" customWidth="1"/>
    <col min="14321" max="14321" width="9" style="2" bestFit="1" customWidth="1"/>
    <col min="14322" max="14322" width="5.44140625" style="2" bestFit="1" customWidth="1"/>
    <col min="14323" max="14323" width="7.44140625" style="2" bestFit="1" customWidth="1"/>
    <col min="14324" max="14324" width="7.88671875" style="2" bestFit="1" customWidth="1"/>
    <col min="14325" max="14325" width="12.44140625" style="2"/>
    <col min="14326" max="14326" width="9.5546875" style="2" bestFit="1" customWidth="1"/>
    <col min="14327" max="14327" width="5" style="2" bestFit="1" customWidth="1"/>
    <col min="14328" max="14329" width="5.44140625" style="2" bestFit="1" customWidth="1"/>
    <col min="14330" max="14563" width="12.44140625" style="2"/>
    <col min="14564" max="14564" width="15.88671875" style="2" customWidth="1"/>
    <col min="14565" max="14565" width="7.88671875" style="2" bestFit="1" customWidth="1"/>
    <col min="14566" max="14566" width="11.5546875" style="2" customWidth="1"/>
    <col min="14567" max="14567" width="9.5546875" style="2" bestFit="1" customWidth="1"/>
    <col min="14568" max="14568" width="4.5546875" style="2" customWidth="1"/>
    <col min="14569" max="14570" width="5.44140625" style="2" bestFit="1" customWidth="1"/>
    <col min="14571" max="14571" width="8" style="2" customWidth="1"/>
    <col min="14572" max="14572" width="6.88671875" style="2" bestFit="1" customWidth="1"/>
    <col min="14573" max="14573" width="9" style="2" bestFit="1" customWidth="1"/>
    <col min="14574" max="14574" width="9.5546875" style="2" bestFit="1" customWidth="1"/>
    <col min="14575" max="14575" width="5" style="2" bestFit="1" customWidth="1"/>
    <col min="14576" max="14576" width="5.44140625" style="2" bestFit="1" customWidth="1"/>
    <col min="14577" max="14577" width="9" style="2" bestFit="1" customWidth="1"/>
    <col min="14578" max="14578" width="5.44140625" style="2" bestFit="1" customWidth="1"/>
    <col min="14579" max="14579" width="7.44140625" style="2" bestFit="1" customWidth="1"/>
    <col min="14580" max="14580" width="7.88671875" style="2" bestFit="1" customWidth="1"/>
    <col min="14581" max="14581" width="12.44140625" style="2"/>
    <col min="14582" max="14582" width="9.5546875" style="2" bestFit="1" customWidth="1"/>
    <col min="14583" max="14583" width="5" style="2" bestFit="1" customWidth="1"/>
    <col min="14584" max="14585" width="5.44140625" style="2" bestFit="1" customWidth="1"/>
    <col min="14586" max="14819" width="12.44140625" style="2"/>
    <col min="14820" max="14820" width="15.88671875" style="2" customWidth="1"/>
    <col min="14821" max="14821" width="7.88671875" style="2" bestFit="1" customWidth="1"/>
    <col min="14822" max="14822" width="11.5546875" style="2" customWidth="1"/>
    <col min="14823" max="14823" width="9.5546875" style="2" bestFit="1" customWidth="1"/>
    <col min="14824" max="14824" width="4.5546875" style="2" customWidth="1"/>
    <col min="14825" max="14826" width="5.44140625" style="2" bestFit="1" customWidth="1"/>
    <col min="14827" max="14827" width="8" style="2" customWidth="1"/>
    <col min="14828" max="14828" width="6.88671875" style="2" bestFit="1" customWidth="1"/>
    <col min="14829" max="14829" width="9" style="2" bestFit="1" customWidth="1"/>
    <col min="14830" max="14830" width="9.5546875" style="2" bestFit="1" customWidth="1"/>
    <col min="14831" max="14831" width="5" style="2" bestFit="1" customWidth="1"/>
    <col min="14832" max="14832" width="5.44140625" style="2" bestFit="1" customWidth="1"/>
    <col min="14833" max="14833" width="9" style="2" bestFit="1" customWidth="1"/>
    <col min="14834" max="14834" width="5.44140625" style="2" bestFit="1" customWidth="1"/>
    <col min="14835" max="14835" width="7.44140625" style="2" bestFit="1" customWidth="1"/>
    <col min="14836" max="14836" width="7.88671875" style="2" bestFit="1" customWidth="1"/>
    <col min="14837" max="14837" width="12.44140625" style="2"/>
    <col min="14838" max="14838" width="9.5546875" style="2" bestFit="1" customWidth="1"/>
    <col min="14839" max="14839" width="5" style="2" bestFit="1" customWidth="1"/>
    <col min="14840" max="14841" width="5.44140625" style="2" bestFit="1" customWidth="1"/>
    <col min="14842" max="15075" width="12.44140625" style="2"/>
    <col min="15076" max="15076" width="15.88671875" style="2" customWidth="1"/>
    <col min="15077" max="15077" width="7.88671875" style="2" bestFit="1" customWidth="1"/>
    <col min="15078" max="15078" width="11.5546875" style="2" customWidth="1"/>
    <col min="15079" max="15079" width="9.5546875" style="2" bestFit="1" customWidth="1"/>
    <col min="15080" max="15080" width="4.5546875" style="2" customWidth="1"/>
    <col min="15081" max="15082" width="5.44140625" style="2" bestFit="1" customWidth="1"/>
    <col min="15083" max="15083" width="8" style="2" customWidth="1"/>
    <col min="15084" max="15084" width="6.88671875" style="2" bestFit="1" customWidth="1"/>
    <col min="15085" max="15085" width="9" style="2" bestFit="1" customWidth="1"/>
    <col min="15086" max="15086" width="9.5546875" style="2" bestFit="1" customWidth="1"/>
    <col min="15087" max="15087" width="5" style="2" bestFit="1" customWidth="1"/>
    <col min="15088" max="15088" width="5.44140625" style="2" bestFit="1" customWidth="1"/>
    <col min="15089" max="15089" width="9" style="2" bestFit="1" customWidth="1"/>
    <col min="15090" max="15090" width="5.44140625" style="2" bestFit="1" customWidth="1"/>
    <col min="15091" max="15091" width="7.44140625" style="2" bestFit="1" customWidth="1"/>
    <col min="15092" max="15092" width="7.88671875" style="2" bestFit="1" customWidth="1"/>
    <col min="15093" max="15093" width="12.44140625" style="2"/>
    <col min="15094" max="15094" width="9.5546875" style="2" bestFit="1" customWidth="1"/>
    <col min="15095" max="15095" width="5" style="2" bestFit="1" customWidth="1"/>
    <col min="15096" max="15097" width="5.44140625" style="2" bestFit="1" customWidth="1"/>
    <col min="15098" max="15331" width="12.44140625" style="2"/>
    <col min="15332" max="15332" width="15.88671875" style="2" customWidth="1"/>
    <col min="15333" max="15333" width="7.88671875" style="2" bestFit="1" customWidth="1"/>
    <col min="15334" max="15334" width="11.5546875" style="2" customWidth="1"/>
    <col min="15335" max="15335" width="9.5546875" style="2" bestFit="1" customWidth="1"/>
    <col min="15336" max="15336" width="4.5546875" style="2" customWidth="1"/>
    <col min="15337" max="15338" width="5.44140625" style="2" bestFit="1" customWidth="1"/>
    <col min="15339" max="15339" width="8" style="2" customWidth="1"/>
    <col min="15340" max="15340" width="6.88671875" style="2" bestFit="1" customWidth="1"/>
    <col min="15341" max="15341" width="9" style="2" bestFit="1" customWidth="1"/>
    <col min="15342" max="15342" width="9.5546875" style="2" bestFit="1" customWidth="1"/>
    <col min="15343" max="15343" width="5" style="2" bestFit="1" customWidth="1"/>
    <col min="15344" max="15344" width="5.44140625" style="2" bestFit="1" customWidth="1"/>
    <col min="15345" max="15345" width="9" style="2" bestFit="1" customWidth="1"/>
    <col min="15346" max="15346" width="5.44140625" style="2" bestFit="1" customWidth="1"/>
    <col min="15347" max="15347" width="7.44140625" style="2" bestFit="1" customWidth="1"/>
    <col min="15348" max="15348" width="7.88671875" style="2" bestFit="1" customWidth="1"/>
    <col min="15349" max="15349" width="12.44140625" style="2"/>
    <col min="15350" max="15350" width="9.5546875" style="2" bestFit="1" customWidth="1"/>
    <col min="15351" max="15351" width="5" style="2" bestFit="1" customWidth="1"/>
    <col min="15352" max="15353" width="5.44140625" style="2" bestFit="1" customWidth="1"/>
    <col min="15354" max="15587" width="12.44140625" style="2"/>
    <col min="15588" max="15588" width="15.88671875" style="2" customWidth="1"/>
    <col min="15589" max="15589" width="7.88671875" style="2" bestFit="1" customWidth="1"/>
    <col min="15590" max="15590" width="11.5546875" style="2" customWidth="1"/>
    <col min="15591" max="15591" width="9.5546875" style="2" bestFit="1" customWidth="1"/>
    <col min="15592" max="15592" width="4.5546875" style="2" customWidth="1"/>
    <col min="15593" max="15594" width="5.44140625" style="2" bestFit="1" customWidth="1"/>
    <col min="15595" max="15595" width="8" style="2" customWidth="1"/>
    <col min="15596" max="15596" width="6.88671875" style="2" bestFit="1" customWidth="1"/>
    <col min="15597" max="15597" width="9" style="2" bestFit="1" customWidth="1"/>
    <col min="15598" max="15598" width="9.5546875" style="2" bestFit="1" customWidth="1"/>
    <col min="15599" max="15599" width="5" style="2" bestFit="1" customWidth="1"/>
    <col min="15600" max="15600" width="5.44140625" style="2" bestFit="1" customWidth="1"/>
    <col min="15601" max="15601" width="9" style="2" bestFit="1" customWidth="1"/>
    <col min="15602" max="15602" width="5.44140625" style="2" bestFit="1" customWidth="1"/>
    <col min="15603" max="15603" width="7.44140625" style="2" bestFit="1" customWidth="1"/>
    <col min="15604" max="15604" width="7.88671875" style="2" bestFit="1" customWidth="1"/>
    <col min="15605" max="15605" width="12.44140625" style="2"/>
    <col min="15606" max="15606" width="9.5546875" style="2" bestFit="1" customWidth="1"/>
    <col min="15607" max="15607" width="5" style="2" bestFit="1" customWidth="1"/>
    <col min="15608" max="15609" width="5.44140625" style="2" bestFit="1" customWidth="1"/>
    <col min="15610" max="15843" width="12.44140625" style="2"/>
    <col min="15844" max="15844" width="15.88671875" style="2" customWidth="1"/>
    <col min="15845" max="15845" width="7.88671875" style="2" bestFit="1" customWidth="1"/>
    <col min="15846" max="15846" width="11.5546875" style="2" customWidth="1"/>
    <col min="15847" max="15847" width="9.5546875" style="2" bestFit="1" customWidth="1"/>
    <col min="15848" max="15848" width="4.5546875" style="2" customWidth="1"/>
    <col min="15849" max="15850" width="5.44140625" style="2" bestFit="1" customWidth="1"/>
    <col min="15851" max="15851" width="8" style="2" customWidth="1"/>
    <col min="15852" max="15852" width="6.88671875" style="2" bestFit="1" customWidth="1"/>
    <col min="15853" max="15853" width="9" style="2" bestFit="1" customWidth="1"/>
    <col min="15854" max="15854" width="9.5546875" style="2" bestFit="1" customWidth="1"/>
    <col min="15855" max="15855" width="5" style="2" bestFit="1" customWidth="1"/>
    <col min="15856" max="15856" width="5.44140625" style="2" bestFit="1" customWidth="1"/>
    <col min="15857" max="15857" width="9" style="2" bestFit="1" customWidth="1"/>
    <col min="15858" max="15858" width="5.44140625" style="2" bestFit="1" customWidth="1"/>
    <col min="15859" max="15859" width="7.44140625" style="2" bestFit="1" customWidth="1"/>
    <col min="15860" max="15860" width="7.88671875" style="2" bestFit="1" customWidth="1"/>
    <col min="15861" max="15861" width="12.44140625" style="2"/>
    <col min="15862" max="15862" width="9.5546875" style="2" bestFit="1" customWidth="1"/>
    <col min="15863" max="15863" width="5" style="2" bestFit="1" customWidth="1"/>
    <col min="15864" max="15865" width="5.44140625" style="2" bestFit="1" customWidth="1"/>
    <col min="15866" max="16099" width="12.44140625" style="2"/>
    <col min="16100" max="16100" width="15.88671875" style="2" customWidth="1"/>
    <col min="16101" max="16101" width="7.88671875" style="2" bestFit="1" customWidth="1"/>
    <col min="16102" max="16102" width="11.5546875" style="2" customWidth="1"/>
    <col min="16103" max="16103" width="9.5546875" style="2" bestFit="1" customWidth="1"/>
    <col min="16104" max="16104" width="4.5546875" style="2" customWidth="1"/>
    <col min="16105" max="16106" width="5.44140625" style="2" bestFit="1" customWidth="1"/>
    <col min="16107" max="16107" width="8" style="2" customWidth="1"/>
    <col min="16108" max="16108" width="6.88671875" style="2" bestFit="1" customWidth="1"/>
    <col min="16109" max="16109" width="9" style="2" bestFit="1" customWidth="1"/>
    <col min="16110" max="16110" width="9.5546875" style="2" bestFit="1" customWidth="1"/>
    <col min="16111" max="16111" width="5" style="2" bestFit="1" customWidth="1"/>
    <col min="16112" max="16112" width="5.44140625" style="2" bestFit="1" customWidth="1"/>
    <col min="16113" max="16113" width="9" style="2" bestFit="1" customWidth="1"/>
    <col min="16114" max="16114" width="5.44140625" style="2" bestFit="1" customWidth="1"/>
    <col min="16115" max="16115" width="7.44140625" style="2" bestFit="1" customWidth="1"/>
    <col min="16116" max="16116" width="7.88671875" style="2" bestFit="1" customWidth="1"/>
    <col min="16117" max="16117" width="12.44140625" style="2"/>
    <col min="16118" max="16118" width="9.5546875" style="2" bestFit="1" customWidth="1"/>
    <col min="16119" max="16119" width="5" style="2" bestFit="1" customWidth="1"/>
    <col min="16120" max="16121" width="5.44140625" style="2" bestFit="1" customWidth="1"/>
    <col min="16122" max="16384" width="12.44140625" style="2"/>
  </cols>
  <sheetData>
    <row r="1" spans="1:19" ht="22.5" customHeight="1" x14ac:dyDescent="0.25">
      <c r="P1" s="1" t="s">
        <v>0</v>
      </c>
      <c r="Q1" s="11" t="s">
        <v>1</v>
      </c>
      <c r="R1" s="1" t="s">
        <v>2</v>
      </c>
    </row>
    <row r="2" spans="1:19" ht="22.5" customHeight="1" x14ac:dyDescent="0.2">
      <c r="A2" s="41" t="s">
        <v>71</v>
      </c>
      <c r="P2" s="8">
        <v>2001</v>
      </c>
      <c r="Q2" s="3">
        <v>72529</v>
      </c>
      <c r="R2" s="12">
        <v>794</v>
      </c>
    </row>
    <row r="3" spans="1:19" ht="22.5" customHeight="1" x14ac:dyDescent="0.25">
      <c r="A3" s="13" t="s">
        <v>8</v>
      </c>
      <c r="P3" s="8">
        <v>2002</v>
      </c>
      <c r="Q3" s="3">
        <v>72026</v>
      </c>
      <c r="R3" s="12">
        <v>861</v>
      </c>
    </row>
    <row r="4" spans="1:19" ht="22.5" customHeight="1" x14ac:dyDescent="0.25">
      <c r="P4" s="8">
        <v>2003</v>
      </c>
      <c r="Q4" s="3">
        <v>68686</v>
      </c>
      <c r="R4" s="12">
        <v>626</v>
      </c>
    </row>
    <row r="5" spans="1:19" ht="22.5" customHeight="1" x14ac:dyDescent="0.25">
      <c r="P5" s="8">
        <v>2004</v>
      </c>
      <c r="Q5" s="3">
        <v>70585</v>
      </c>
      <c r="R5" s="12">
        <v>712</v>
      </c>
    </row>
    <row r="6" spans="1:19" ht="22.5" customHeight="1" x14ac:dyDescent="0.25">
      <c r="P6" s="8">
        <v>2005</v>
      </c>
      <c r="Q6" s="3">
        <v>68367</v>
      </c>
      <c r="R6" s="12">
        <v>653</v>
      </c>
    </row>
    <row r="7" spans="1:19" ht="22.5" customHeight="1" x14ac:dyDescent="0.25">
      <c r="P7" s="8">
        <v>2006</v>
      </c>
      <c r="Q7" s="3">
        <v>68297</v>
      </c>
      <c r="R7" s="12">
        <v>664</v>
      </c>
    </row>
    <row r="8" spans="1:19" ht="22.5" customHeight="1" x14ac:dyDescent="0.25">
      <c r="P8" s="8">
        <v>2007</v>
      </c>
      <c r="Q8" s="3">
        <v>65827</v>
      </c>
      <c r="R8" s="12">
        <v>595</v>
      </c>
    </row>
    <row r="9" spans="1:19" ht="22.5" customHeight="1" x14ac:dyDescent="0.25">
      <c r="P9" s="8">
        <v>2008</v>
      </c>
      <c r="Q9" s="3">
        <v>60323</v>
      </c>
      <c r="R9" s="14">
        <v>554</v>
      </c>
    </row>
    <row r="10" spans="1:19" ht="22.5" customHeight="1" x14ac:dyDescent="0.25">
      <c r="P10" s="8">
        <v>2009</v>
      </c>
      <c r="Q10" s="3">
        <v>58958</v>
      </c>
      <c r="R10" s="3">
        <v>535</v>
      </c>
    </row>
    <row r="11" spans="1:19" ht="22.5" customHeight="1" x14ac:dyDescent="0.25">
      <c r="P11" s="8">
        <v>2010</v>
      </c>
      <c r="Q11" s="3">
        <v>57597</v>
      </c>
      <c r="R11" s="3">
        <v>526</v>
      </c>
    </row>
    <row r="12" spans="1:19" ht="22.5" customHeight="1" x14ac:dyDescent="0.25">
      <c r="P12" s="2">
        <v>2011</v>
      </c>
      <c r="Q12" s="3">
        <v>55762</v>
      </c>
      <c r="R12" s="3">
        <v>484</v>
      </c>
    </row>
    <row r="13" spans="1:19" ht="22.5" customHeight="1" x14ac:dyDescent="0.25">
      <c r="P13" s="2">
        <v>2012</v>
      </c>
      <c r="Q13" s="3">
        <v>50452</v>
      </c>
      <c r="R13" s="3">
        <v>420</v>
      </c>
    </row>
    <row r="14" spans="1:19" ht="22.5" customHeight="1" x14ac:dyDescent="0.25">
      <c r="P14" s="2">
        <v>2013</v>
      </c>
      <c r="Q14" s="3">
        <v>47044</v>
      </c>
      <c r="R14" s="3">
        <v>390</v>
      </c>
      <c r="S14" s="4"/>
    </row>
    <row r="15" spans="1:19" ht="22.5" customHeight="1" x14ac:dyDescent="0.25">
      <c r="P15" s="2">
        <v>2014</v>
      </c>
      <c r="Q15" s="3">
        <v>45371</v>
      </c>
      <c r="R15" s="2">
        <v>395</v>
      </c>
      <c r="S15" s="4"/>
    </row>
    <row r="16" spans="1:19" ht="22.5" customHeight="1" x14ac:dyDescent="0.25">
      <c r="P16" s="2">
        <v>2015</v>
      </c>
      <c r="Q16" s="3">
        <v>44572</v>
      </c>
      <c r="R16" s="2">
        <v>440</v>
      </c>
      <c r="S16" s="4"/>
    </row>
    <row r="17" spans="16:18" ht="22.5" customHeight="1" x14ac:dyDescent="0.25">
      <c r="P17" s="2">
        <v>2016</v>
      </c>
      <c r="Q17" s="3">
        <v>44878</v>
      </c>
      <c r="R17" s="2">
        <v>386</v>
      </c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sqref="A1:L1"/>
    </sheetView>
  </sheetViews>
  <sheetFormatPr defaultColWidth="9.109375" defaultRowHeight="13.2" x14ac:dyDescent="0.25"/>
  <cols>
    <col min="1" max="7" width="8" style="153" customWidth="1"/>
    <col min="8" max="9" width="9.109375" style="153" customWidth="1"/>
    <col min="10" max="11" width="11" style="153" customWidth="1"/>
    <col min="12" max="12" width="9" style="153" customWidth="1"/>
    <col min="13" max="13" width="5" style="153" customWidth="1"/>
    <col min="14" max="16384" width="9.109375" style="153"/>
  </cols>
  <sheetData>
    <row r="1" spans="1:12" ht="36.75" customHeight="1" thickBot="1" x14ac:dyDescent="0.3">
      <c r="A1" s="219" t="s">
        <v>246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</row>
    <row r="2" spans="1:12" ht="21.75" customHeight="1" thickBot="1" x14ac:dyDescent="0.3">
      <c r="A2" s="221" t="s">
        <v>141</v>
      </c>
      <c r="B2" s="224" t="s">
        <v>7</v>
      </c>
      <c r="C2" s="224"/>
      <c r="D2" s="224"/>
      <c r="E2" s="224"/>
      <c r="F2" s="224" t="s">
        <v>247</v>
      </c>
      <c r="G2" s="224"/>
      <c r="H2" s="224"/>
      <c r="I2" s="224"/>
      <c r="J2" s="216" t="s">
        <v>248</v>
      </c>
      <c r="K2" s="216" t="s">
        <v>249</v>
      </c>
      <c r="L2" s="216" t="s">
        <v>250</v>
      </c>
    </row>
    <row r="3" spans="1:12" x14ac:dyDescent="0.25">
      <c r="A3" s="222"/>
      <c r="B3" s="180" t="s">
        <v>1</v>
      </c>
      <c r="C3" s="180" t="s">
        <v>1</v>
      </c>
      <c r="D3" s="180" t="s">
        <v>2</v>
      </c>
      <c r="E3" s="180" t="s">
        <v>2</v>
      </c>
      <c r="F3" s="180" t="s">
        <v>1</v>
      </c>
      <c r="G3" s="180" t="s">
        <v>1</v>
      </c>
      <c r="H3" s="180" t="s">
        <v>2</v>
      </c>
      <c r="I3" s="180" t="s">
        <v>2</v>
      </c>
      <c r="J3" s="217"/>
      <c r="K3" s="217"/>
      <c r="L3" s="217"/>
    </row>
    <row r="4" spans="1:12" ht="13.8" thickBot="1" x14ac:dyDescent="0.3">
      <c r="A4" s="223"/>
      <c r="B4" s="181">
        <v>2016</v>
      </c>
      <c r="C4" s="181">
        <v>2015</v>
      </c>
      <c r="D4" s="181">
        <v>2016</v>
      </c>
      <c r="E4" s="181">
        <v>2015</v>
      </c>
      <c r="F4" s="181">
        <v>2016</v>
      </c>
      <c r="G4" s="181">
        <v>2015</v>
      </c>
      <c r="H4" s="181">
        <v>2016</v>
      </c>
      <c r="I4" s="181">
        <v>2015</v>
      </c>
      <c r="J4" s="218"/>
      <c r="K4" s="218"/>
      <c r="L4" s="218"/>
    </row>
    <row r="5" spans="1:12" ht="12.75" x14ac:dyDescent="0.2">
      <c r="A5" s="182" t="s">
        <v>57</v>
      </c>
      <c r="B5" s="183">
        <v>2964</v>
      </c>
      <c r="C5" s="183">
        <v>3083</v>
      </c>
      <c r="D5" s="184">
        <v>27</v>
      </c>
      <c r="E5" s="185">
        <v>30</v>
      </c>
      <c r="F5" s="185">
        <v>49</v>
      </c>
      <c r="G5" s="185">
        <v>80</v>
      </c>
      <c r="H5" s="185">
        <v>1</v>
      </c>
      <c r="I5" s="185">
        <v>3</v>
      </c>
      <c r="J5" s="185">
        <v>3.2</v>
      </c>
      <c r="K5" s="192">
        <v>3.7</v>
      </c>
      <c r="L5" s="192">
        <v>-3.4</v>
      </c>
    </row>
    <row r="6" spans="1:12" ht="12.75" x14ac:dyDescent="0.2">
      <c r="A6" s="182" t="s">
        <v>59</v>
      </c>
      <c r="B6" s="183">
        <v>8685</v>
      </c>
      <c r="C6" s="183">
        <v>8503</v>
      </c>
      <c r="D6" s="184">
        <v>45</v>
      </c>
      <c r="E6" s="185">
        <v>48</v>
      </c>
      <c r="F6" s="185">
        <v>250</v>
      </c>
      <c r="G6" s="185">
        <v>226</v>
      </c>
      <c r="H6" s="185">
        <v>5</v>
      </c>
      <c r="I6" s="185">
        <v>5</v>
      </c>
      <c r="J6" s="185">
        <v>3.7</v>
      </c>
      <c r="K6" s="192">
        <v>4</v>
      </c>
      <c r="L6" s="192">
        <v>-13.8</v>
      </c>
    </row>
    <row r="7" spans="1:12" ht="12.75" x14ac:dyDescent="0.2">
      <c r="A7" s="182" t="s">
        <v>142</v>
      </c>
      <c r="B7" s="183">
        <v>1217</v>
      </c>
      <c r="C7" s="183">
        <v>1183</v>
      </c>
      <c r="D7" s="184">
        <v>13</v>
      </c>
      <c r="E7" s="185">
        <v>6</v>
      </c>
      <c r="F7" s="185">
        <v>108</v>
      </c>
      <c r="G7" s="185">
        <v>107</v>
      </c>
      <c r="H7" s="185">
        <v>1</v>
      </c>
      <c r="I7" s="185">
        <v>5</v>
      </c>
      <c r="J7" s="185">
        <v>5.4</v>
      </c>
      <c r="K7" s="192">
        <v>4.2</v>
      </c>
      <c r="L7" s="192">
        <v>-48.1</v>
      </c>
    </row>
    <row r="8" spans="1:12" ht="12.75" x14ac:dyDescent="0.2">
      <c r="A8" s="182" t="s">
        <v>60</v>
      </c>
      <c r="B8" s="185">
        <v>494</v>
      </c>
      <c r="C8" s="185">
        <v>494</v>
      </c>
      <c r="D8" s="184">
        <v>5</v>
      </c>
      <c r="E8" s="185">
        <v>8</v>
      </c>
      <c r="F8" s="185">
        <v>192</v>
      </c>
      <c r="G8" s="185">
        <v>172</v>
      </c>
      <c r="H8" s="185">
        <v>2</v>
      </c>
      <c r="I8" s="185">
        <v>3</v>
      </c>
      <c r="J8" s="185">
        <v>2.7</v>
      </c>
      <c r="K8" s="192">
        <v>4.2</v>
      </c>
      <c r="L8" s="192">
        <v>-36.4</v>
      </c>
    </row>
    <row r="9" spans="1:12" ht="12.75" x14ac:dyDescent="0.2">
      <c r="A9" s="182" t="s">
        <v>143</v>
      </c>
      <c r="B9" s="185">
        <v>823</v>
      </c>
      <c r="C9" s="185">
        <v>912</v>
      </c>
      <c r="D9" s="184">
        <v>4</v>
      </c>
      <c r="E9" s="185">
        <v>5</v>
      </c>
      <c r="F9" s="185">
        <v>55</v>
      </c>
      <c r="G9" s="185">
        <v>58</v>
      </c>
      <c r="H9" s="185">
        <v>3</v>
      </c>
      <c r="I9" s="185" t="s">
        <v>136</v>
      </c>
      <c r="J9" s="185">
        <v>3.4</v>
      </c>
      <c r="K9" s="192">
        <v>2.4</v>
      </c>
      <c r="L9" s="192">
        <v>-36.4</v>
      </c>
    </row>
    <row r="10" spans="1:12" ht="12.75" x14ac:dyDescent="0.2">
      <c r="A10" s="182" t="s">
        <v>58</v>
      </c>
      <c r="B10" s="183">
        <v>3984</v>
      </c>
      <c r="C10" s="183">
        <v>4114</v>
      </c>
      <c r="D10" s="184">
        <v>13</v>
      </c>
      <c r="E10" s="185">
        <v>25</v>
      </c>
      <c r="F10" s="185">
        <v>221</v>
      </c>
      <c r="G10" s="185">
        <v>231</v>
      </c>
      <c r="H10" s="185" t="s">
        <v>136</v>
      </c>
      <c r="I10" s="185">
        <v>4</v>
      </c>
      <c r="J10" s="185">
        <v>2.2000000000000002</v>
      </c>
      <c r="K10" s="192">
        <v>4.9000000000000004</v>
      </c>
      <c r="L10" s="192">
        <v>-59.4</v>
      </c>
    </row>
    <row r="11" spans="1:12" ht="12.75" x14ac:dyDescent="0.2">
      <c r="A11" s="182" t="s">
        <v>61</v>
      </c>
      <c r="B11" s="183">
        <v>1707</v>
      </c>
      <c r="C11" s="183">
        <v>1648</v>
      </c>
      <c r="D11" s="184">
        <v>13</v>
      </c>
      <c r="E11" s="185">
        <v>20</v>
      </c>
      <c r="F11" s="185">
        <v>217</v>
      </c>
      <c r="G11" s="185">
        <v>224</v>
      </c>
      <c r="H11" s="185">
        <v>3</v>
      </c>
      <c r="I11" s="185">
        <v>5</v>
      </c>
      <c r="J11" s="185">
        <v>4.0999999999999996</v>
      </c>
      <c r="K11" s="192">
        <v>6.5</v>
      </c>
      <c r="L11" s="192">
        <v>-42.9</v>
      </c>
    </row>
    <row r="12" spans="1:12" ht="12.75" x14ac:dyDescent="0.2">
      <c r="A12" s="182" t="s">
        <v>62</v>
      </c>
      <c r="B12" s="183">
        <v>2551</v>
      </c>
      <c r="C12" s="183">
        <v>2527</v>
      </c>
      <c r="D12" s="184">
        <v>15</v>
      </c>
      <c r="E12" s="185">
        <v>22</v>
      </c>
      <c r="F12" s="185">
        <v>87</v>
      </c>
      <c r="G12" s="185">
        <v>24</v>
      </c>
      <c r="H12" s="185" t="s">
        <v>136</v>
      </c>
      <c r="I12" s="185">
        <v>1</v>
      </c>
      <c r="J12" s="185">
        <v>3.9</v>
      </c>
      <c r="K12" s="192">
        <v>6</v>
      </c>
      <c r="L12" s="192">
        <v>-40</v>
      </c>
    </row>
    <row r="13" spans="1:12" ht="12.75" x14ac:dyDescent="0.2">
      <c r="A13" s="182" t="s">
        <v>63</v>
      </c>
      <c r="B13" s="183">
        <v>11611</v>
      </c>
      <c r="C13" s="183">
        <v>11512</v>
      </c>
      <c r="D13" s="184">
        <v>105</v>
      </c>
      <c r="E13" s="185">
        <v>127</v>
      </c>
      <c r="F13" s="183">
        <v>1630</v>
      </c>
      <c r="G13" s="183">
        <v>1616</v>
      </c>
      <c r="H13" s="185">
        <v>35</v>
      </c>
      <c r="I13" s="185">
        <v>46</v>
      </c>
      <c r="J13" s="185">
        <v>4.9000000000000004</v>
      </c>
      <c r="K13" s="192">
        <v>6</v>
      </c>
      <c r="L13" s="192">
        <v>-23.1</v>
      </c>
    </row>
    <row r="14" spans="1:12" ht="12.75" x14ac:dyDescent="0.2">
      <c r="A14" s="182" t="s">
        <v>64</v>
      </c>
      <c r="B14" s="183">
        <v>2112</v>
      </c>
      <c r="C14" s="183">
        <v>1959</v>
      </c>
      <c r="D14" s="184">
        <v>27</v>
      </c>
      <c r="E14" s="185">
        <v>22</v>
      </c>
      <c r="F14" s="185">
        <v>188</v>
      </c>
      <c r="G14" s="185">
        <v>210</v>
      </c>
      <c r="H14" s="185">
        <v>3</v>
      </c>
      <c r="I14" s="185">
        <v>6</v>
      </c>
      <c r="J14" s="185">
        <v>3.1</v>
      </c>
      <c r="K14" s="192">
        <v>2.9</v>
      </c>
      <c r="L14" s="192">
        <v>-14.3</v>
      </c>
    </row>
    <row r="15" spans="1:12" ht="12.75" x14ac:dyDescent="0.2">
      <c r="A15" s="182" t="s">
        <v>65</v>
      </c>
      <c r="B15" s="183">
        <v>1328</v>
      </c>
      <c r="C15" s="183">
        <v>1501</v>
      </c>
      <c r="D15" s="184">
        <v>6</v>
      </c>
      <c r="E15" s="185">
        <v>6</v>
      </c>
      <c r="F15" s="185">
        <v>186</v>
      </c>
      <c r="G15" s="185">
        <v>184</v>
      </c>
      <c r="H15" s="185">
        <v>2</v>
      </c>
      <c r="I15" s="185">
        <v>4</v>
      </c>
      <c r="J15" s="185">
        <v>2.5</v>
      </c>
      <c r="K15" s="192">
        <v>3.1</v>
      </c>
      <c r="L15" s="192">
        <v>-20</v>
      </c>
    </row>
    <row r="16" spans="1:12" ht="12.75" x14ac:dyDescent="0.2">
      <c r="A16" s="182" t="s">
        <v>67</v>
      </c>
      <c r="B16" s="183">
        <v>2195</v>
      </c>
      <c r="C16" s="183">
        <v>2052</v>
      </c>
      <c r="D16" s="184">
        <v>25</v>
      </c>
      <c r="E16" s="185">
        <v>14</v>
      </c>
      <c r="F16" s="185">
        <v>61</v>
      </c>
      <c r="G16" s="185">
        <v>53</v>
      </c>
      <c r="H16" s="185" t="s">
        <v>136</v>
      </c>
      <c r="I16" s="185">
        <v>4</v>
      </c>
      <c r="J16" s="185">
        <v>3.7</v>
      </c>
      <c r="K16" s="192">
        <v>2.7</v>
      </c>
      <c r="L16" s="192">
        <v>-35.9</v>
      </c>
    </row>
    <row r="17" spans="1:12" ht="12.75" x14ac:dyDescent="0.2">
      <c r="A17" s="182" t="s">
        <v>68</v>
      </c>
      <c r="B17" s="185">
        <v>625</v>
      </c>
      <c r="C17" s="185">
        <v>583</v>
      </c>
      <c r="D17" s="184">
        <v>11</v>
      </c>
      <c r="E17" s="185">
        <v>2</v>
      </c>
      <c r="F17" s="185">
        <v>137</v>
      </c>
      <c r="G17" s="185">
        <v>114</v>
      </c>
      <c r="H17" s="185">
        <v>2</v>
      </c>
      <c r="I17" s="185">
        <v>2</v>
      </c>
      <c r="J17" s="185">
        <v>5.5</v>
      </c>
      <c r="K17" s="192">
        <v>1.7</v>
      </c>
      <c r="L17" s="192">
        <v>-18.8</v>
      </c>
    </row>
    <row r="18" spans="1:12" ht="13.5" thickBot="1" x14ac:dyDescent="0.25">
      <c r="A18" s="186" t="s">
        <v>69</v>
      </c>
      <c r="B18" s="187">
        <v>1140</v>
      </c>
      <c r="C18" s="187">
        <v>1144</v>
      </c>
      <c r="D18" s="188">
        <v>20</v>
      </c>
      <c r="E18" s="189">
        <v>17</v>
      </c>
      <c r="F18" s="189">
        <v>61</v>
      </c>
      <c r="G18" s="189">
        <v>46</v>
      </c>
      <c r="H18" s="189" t="s">
        <v>136</v>
      </c>
      <c r="I18" s="189" t="s">
        <v>136</v>
      </c>
      <c r="J18" s="189">
        <v>6.4</v>
      </c>
      <c r="K18" s="193">
        <v>5.4</v>
      </c>
      <c r="L18" s="193">
        <v>-13</v>
      </c>
    </row>
    <row r="19" spans="1:12" ht="13.5" thickBot="1" x14ac:dyDescent="0.25">
      <c r="A19" s="179" t="s">
        <v>17</v>
      </c>
      <c r="B19" s="190">
        <v>41436</v>
      </c>
      <c r="C19" s="190">
        <v>41215</v>
      </c>
      <c r="D19" s="72">
        <v>329</v>
      </c>
      <c r="E19" s="191">
        <v>352</v>
      </c>
      <c r="F19" s="190">
        <v>3442</v>
      </c>
      <c r="G19" s="190">
        <v>3345</v>
      </c>
      <c r="H19" s="191">
        <v>57</v>
      </c>
      <c r="I19" s="191">
        <v>88</v>
      </c>
      <c r="J19" s="191">
        <v>4</v>
      </c>
      <c r="K19" s="191">
        <v>4.5</v>
      </c>
      <c r="L19" s="191">
        <v>-26.6</v>
      </c>
    </row>
    <row r="20" spans="1:12" ht="27" customHeight="1" x14ac:dyDescent="0.25">
      <c r="A20" s="220" t="s">
        <v>251</v>
      </c>
      <c r="B20" s="220"/>
      <c r="C20" s="220"/>
      <c r="D20" s="220"/>
      <c r="E20" s="220"/>
      <c r="F20" s="220"/>
      <c r="G20" s="220"/>
      <c r="H20" s="220"/>
      <c r="I20" s="220"/>
      <c r="J20" s="220"/>
      <c r="K20" s="220"/>
      <c r="L20" s="220"/>
    </row>
    <row r="21" spans="1:12" ht="15" customHeight="1" x14ac:dyDescent="0.2">
      <c r="A21" s="215" t="s">
        <v>252</v>
      </c>
      <c r="B21" s="215"/>
      <c r="C21" s="215"/>
      <c r="D21" s="215"/>
      <c r="E21" s="215"/>
      <c r="F21" s="215"/>
      <c r="G21" s="215"/>
      <c r="H21" s="215"/>
      <c r="I21" s="215"/>
      <c r="J21" s="215"/>
      <c r="K21" s="215"/>
      <c r="L21" s="215"/>
    </row>
  </sheetData>
  <mergeCells count="9">
    <mergeCell ref="A21:L21"/>
    <mergeCell ref="J2:J4"/>
    <mergeCell ref="K2:K4"/>
    <mergeCell ref="L2:L4"/>
    <mergeCell ref="A1:L1"/>
    <mergeCell ref="A20:L20"/>
    <mergeCell ref="A2:A4"/>
    <mergeCell ref="B2:E2"/>
    <mergeCell ref="F2:I2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9"/>
  <sheetViews>
    <sheetView workbookViewId="0"/>
  </sheetViews>
  <sheetFormatPr defaultRowHeight="14.4" x14ac:dyDescent="0.3"/>
  <cols>
    <col min="3" max="3" width="9.6640625" customWidth="1"/>
    <col min="7" max="8" width="9.88671875" customWidth="1"/>
    <col min="9" max="9" width="9.33203125" customWidth="1"/>
    <col min="10" max="10" width="7.88671875" customWidth="1"/>
    <col min="11" max="11" width="6" customWidth="1"/>
  </cols>
  <sheetData>
    <row r="2" spans="2:10" ht="15.75" thickBot="1" x14ac:dyDescent="0.3"/>
    <row r="3" spans="2:10" ht="21.75" thickBot="1" x14ac:dyDescent="0.3">
      <c r="B3" s="155" t="s">
        <v>141</v>
      </c>
      <c r="C3" s="155" t="s">
        <v>82</v>
      </c>
      <c r="D3" s="155" t="s">
        <v>83</v>
      </c>
      <c r="E3" s="155" t="s">
        <v>18</v>
      </c>
      <c r="F3" s="156" t="s">
        <v>9</v>
      </c>
      <c r="G3" s="155" t="s">
        <v>82</v>
      </c>
      <c r="H3" s="155" t="s">
        <v>83</v>
      </c>
      <c r="I3" s="155" t="s">
        <v>18</v>
      </c>
      <c r="J3" s="155" t="s">
        <v>9</v>
      </c>
    </row>
    <row r="4" spans="2:10" ht="15" x14ac:dyDescent="0.25">
      <c r="B4" s="157"/>
      <c r="C4" s="225" t="s">
        <v>86</v>
      </c>
      <c r="D4" s="225"/>
      <c r="E4" s="225"/>
      <c r="F4" s="226"/>
      <c r="G4" s="227" t="s">
        <v>87</v>
      </c>
      <c r="H4" s="225"/>
      <c r="I4" s="225"/>
      <c r="J4" s="225"/>
    </row>
    <row r="5" spans="2:10" ht="15" x14ac:dyDescent="0.25">
      <c r="B5" s="47" t="s">
        <v>57</v>
      </c>
      <c r="C5" s="57">
        <v>11</v>
      </c>
      <c r="D5" s="57">
        <v>4</v>
      </c>
      <c r="E5" s="57">
        <v>13</v>
      </c>
      <c r="F5" s="158">
        <v>28</v>
      </c>
      <c r="G5" s="58">
        <v>2661</v>
      </c>
      <c r="H5" s="58">
        <v>1223</v>
      </c>
      <c r="I5" s="57">
        <v>609</v>
      </c>
      <c r="J5" s="58">
        <v>4493</v>
      </c>
    </row>
    <row r="6" spans="2:10" ht="15" x14ac:dyDescent="0.25">
      <c r="B6" s="47" t="s">
        <v>59</v>
      </c>
      <c r="C6" s="57">
        <v>27</v>
      </c>
      <c r="D6" s="57">
        <v>5</v>
      </c>
      <c r="E6" s="57">
        <v>18</v>
      </c>
      <c r="F6" s="158">
        <v>50</v>
      </c>
      <c r="G6" s="58">
        <v>8134</v>
      </c>
      <c r="H6" s="58">
        <v>2292</v>
      </c>
      <c r="I6" s="58">
        <v>1479</v>
      </c>
      <c r="J6" s="58">
        <v>11905</v>
      </c>
    </row>
    <row r="7" spans="2:10" ht="15" x14ac:dyDescent="0.25">
      <c r="B7" s="47" t="s">
        <v>142</v>
      </c>
      <c r="C7" s="57">
        <v>12</v>
      </c>
      <c r="D7" s="57"/>
      <c r="E7" s="57">
        <v>2</v>
      </c>
      <c r="F7" s="158">
        <v>14</v>
      </c>
      <c r="G7" s="58">
        <v>1185</v>
      </c>
      <c r="H7" s="57">
        <v>255</v>
      </c>
      <c r="I7" s="57">
        <v>178</v>
      </c>
      <c r="J7" s="58">
        <v>1618</v>
      </c>
    </row>
    <row r="8" spans="2:10" ht="15" x14ac:dyDescent="0.25">
      <c r="B8" s="47" t="s">
        <v>60</v>
      </c>
      <c r="C8" s="57">
        <v>2</v>
      </c>
      <c r="D8" s="57">
        <v>3</v>
      </c>
      <c r="E8" s="57">
        <v>2</v>
      </c>
      <c r="F8" s="158">
        <v>7</v>
      </c>
      <c r="G8" s="57">
        <v>646</v>
      </c>
      <c r="H8" s="57">
        <v>193</v>
      </c>
      <c r="I8" s="57">
        <v>76</v>
      </c>
      <c r="J8" s="58">
        <v>915</v>
      </c>
    </row>
    <row r="9" spans="2:10" ht="15" x14ac:dyDescent="0.25">
      <c r="B9" s="47" t="s">
        <v>143</v>
      </c>
      <c r="C9" s="57">
        <v>3</v>
      </c>
      <c r="D9" s="57">
        <v>2</v>
      </c>
      <c r="E9" s="57">
        <v>2</v>
      </c>
      <c r="F9" s="158">
        <v>7</v>
      </c>
      <c r="G9" s="57">
        <v>713</v>
      </c>
      <c r="H9" s="57">
        <v>197</v>
      </c>
      <c r="I9" s="57">
        <v>177</v>
      </c>
      <c r="J9" s="58">
        <v>1087</v>
      </c>
    </row>
    <row r="10" spans="2:10" ht="15" x14ac:dyDescent="0.25">
      <c r="B10" s="47" t="s">
        <v>58</v>
      </c>
      <c r="C10" s="57">
        <v>10</v>
      </c>
      <c r="D10" s="57"/>
      <c r="E10" s="57">
        <v>3</v>
      </c>
      <c r="F10" s="158">
        <v>13</v>
      </c>
      <c r="G10" s="58">
        <v>3421</v>
      </c>
      <c r="H10" s="58">
        <v>1068</v>
      </c>
      <c r="I10" s="57">
        <v>647</v>
      </c>
      <c r="J10" s="58">
        <v>5136</v>
      </c>
    </row>
    <row r="11" spans="2:10" ht="15" x14ac:dyDescent="0.25">
      <c r="B11" s="47" t="s">
        <v>61</v>
      </c>
      <c r="C11" s="57">
        <v>8</v>
      </c>
      <c r="D11" s="57">
        <v>2</v>
      </c>
      <c r="E11" s="57">
        <v>6</v>
      </c>
      <c r="F11" s="158">
        <v>16</v>
      </c>
      <c r="G11" s="58">
        <v>1737</v>
      </c>
      <c r="H11" s="57">
        <v>501</v>
      </c>
      <c r="I11" s="57">
        <v>275</v>
      </c>
      <c r="J11" s="58">
        <v>2513</v>
      </c>
    </row>
    <row r="12" spans="2:10" ht="15" x14ac:dyDescent="0.25">
      <c r="B12" s="47" t="s">
        <v>62</v>
      </c>
      <c r="C12" s="57">
        <v>6</v>
      </c>
      <c r="D12" s="57">
        <v>2</v>
      </c>
      <c r="E12" s="57">
        <v>7</v>
      </c>
      <c r="F12" s="158">
        <v>15</v>
      </c>
      <c r="G12" s="58">
        <v>2306</v>
      </c>
      <c r="H12" s="57">
        <v>385</v>
      </c>
      <c r="I12" s="57">
        <v>491</v>
      </c>
      <c r="J12" s="58">
        <v>3182</v>
      </c>
    </row>
    <row r="13" spans="2:10" ht="15" x14ac:dyDescent="0.25">
      <c r="B13" s="47" t="s">
        <v>63</v>
      </c>
      <c r="C13" s="57">
        <v>87</v>
      </c>
      <c r="D13" s="57">
        <v>15</v>
      </c>
      <c r="E13" s="57">
        <v>38</v>
      </c>
      <c r="F13" s="158">
        <v>140</v>
      </c>
      <c r="G13" s="58">
        <v>11830</v>
      </c>
      <c r="H13" s="58">
        <v>3535</v>
      </c>
      <c r="I13" s="58">
        <v>1941</v>
      </c>
      <c r="J13" s="58">
        <v>17306</v>
      </c>
    </row>
    <row r="14" spans="2:10" ht="15" x14ac:dyDescent="0.25">
      <c r="B14" s="47" t="s">
        <v>64</v>
      </c>
      <c r="C14" s="57">
        <v>19</v>
      </c>
      <c r="D14" s="57">
        <v>2</v>
      </c>
      <c r="E14" s="57">
        <v>9</v>
      </c>
      <c r="F14" s="158">
        <v>30</v>
      </c>
      <c r="G14" s="58">
        <v>1889</v>
      </c>
      <c r="H14" s="57">
        <v>804</v>
      </c>
      <c r="I14" s="57">
        <v>430</v>
      </c>
      <c r="J14" s="58">
        <v>3123</v>
      </c>
    </row>
    <row r="15" spans="2:10" ht="15" x14ac:dyDescent="0.25">
      <c r="B15" s="47" t="s">
        <v>65</v>
      </c>
      <c r="C15" s="57">
        <v>2</v>
      </c>
      <c r="D15" s="57">
        <v>4</v>
      </c>
      <c r="E15" s="57">
        <v>2</v>
      </c>
      <c r="F15" s="158">
        <v>8</v>
      </c>
      <c r="G15" s="58">
        <v>1371</v>
      </c>
      <c r="H15" s="57">
        <v>675</v>
      </c>
      <c r="I15" s="57">
        <v>223</v>
      </c>
      <c r="J15" s="58">
        <v>2269</v>
      </c>
    </row>
    <row r="16" spans="2:10" ht="15" x14ac:dyDescent="0.25">
      <c r="B16" s="47" t="s">
        <v>67</v>
      </c>
      <c r="C16" s="57">
        <v>18</v>
      </c>
      <c r="D16" s="57">
        <v>3</v>
      </c>
      <c r="E16" s="57">
        <v>4</v>
      </c>
      <c r="F16" s="158">
        <v>25</v>
      </c>
      <c r="G16" s="58">
        <v>2011</v>
      </c>
      <c r="H16" s="57">
        <v>825</v>
      </c>
      <c r="I16" s="57">
        <v>300</v>
      </c>
      <c r="J16" s="58">
        <v>3136</v>
      </c>
    </row>
    <row r="17" spans="2:10" ht="15" x14ac:dyDescent="0.25">
      <c r="B17" s="47" t="s">
        <v>68</v>
      </c>
      <c r="C17" s="57">
        <v>6</v>
      </c>
      <c r="D17" s="57">
        <v>3</v>
      </c>
      <c r="E17" s="57">
        <v>4</v>
      </c>
      <c r="F17" s="158">
        <v>13</v>
      </c>
      <c r="G17" s="57">
        <v>737</v>
      </c>
      <c r="H17" s="57">
        <v>293</v>
      </c>
      <c r="I17" s="57">
        <v>85</v>
      </c>
      <c r="J17" s="58">
        <v>1115</v>
      </c>
    </row>
    <row r="18" spans="2:10" ht="15" x14ac:dyDescent="0.25">
      <c r="B18" s="47" t="s">
        <v>69</v>
      </c>
      <c r="C18" s="57">
        <v>12</v>
      </c>
      <c r="D18" s="57">
        <v>4</v>
      </c>
      <c r="E18" s="57">
        <v>4</v>
      </c>
      <c r="F18" s="158">
        <v>20</v>
      </c>
      <c r="G18" s="58">
        <v>1115</v>
      </c>
      <c r="H18" s="57">
        <v>316</v>
      </c>
      <c r="I18" s="57">
        <v>170</v>
      </c>
      <c r="J18" s="58">
        <v>1601</v>
      </c>
    </row>
    <row r="19" spans="2:10" ht="15.75" thickBot="1" x14ac:dyDescent="0.3">
      <c r="B19" s="154" t="s">
        <v>9</v>
      </c>
      <c r="C19" s="124">
        <v>223</v>
      </c>
      <c r="D19" s="124">
        <v>49</v>
      </c>
      <c r="E19" s="124">
        <v>114</v>
      </c>
      <c r="F19" s="83">
        <v>386</v>
      </c>
      <c r="G19" s="159">
        <v>39756</v>
      </c>
      <c r="H19" s="159">
        <v>12562</v>
      </c>
      <c r="I19" s="159">
        <v>7081</v>
      </c>
      <c r="J19" s="159">
        <v>59399</v>
      </c>
    </row>
  </sheetData>
  <mergeCells count="2">
    <mergeCell ref="C4:F4"/>
    <mergeCell ref="G4:J4"/>
  </mergeCells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0"/>
  <sheetViews>
    <sheetView zoomScale="80" zoomScaleNormal="80" workbookViewId="0"/>
  </sheetViews>
  <sheetFormatPr defaultColWidth="9.109375" defaultRowHeight="10.199999999999999" x14ac:dyDescent="0.2"/>
  <cols>
    <col min="1" max="1" width="17.109375" style="161" bestFit="1" customWidth="1"/>
    <col min="2" max="2" width="19.88671875" style="161" bestFit="1" customWidth="1"/>
    <col min="3" max="3" width="7.88671875" style="160" bestFit="1" customWidth="1"/>
    <col min="4" max="10" width="7.44140625" style="160" bestFit="1" customWidth="1"/>
    <col min="11" max="15" width="6.6640625" style="160" bestFit="1" customWidth="1"/>
    <col min="16" max="16384" width="9.109375" style="160"/>
  </cols>
  <sheetData>
    <row r="1" spans="1:20" x14ac:dyDescent="0.2">
      <c r="B1" s="170"/>
      <c r="C1" s="228" t="s">
        <v>144</v>
      </c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</row>
    <row r="2" spans="1:20" x14ac:dyDescent="0.2">
      <c r="B2" s="170"/>
      <c r="C2" s="228" t="s">
        <v>145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</row>
    <row r="3" spans="1:20" x14ac:dyDescent="0.2">
      <c r="C3" s="162">
        <v>2001</v>
      </c>
      <c r="D3" s="162">
        <v>2002</v>
      </c>
      <c r="E3" s="162">
        <v>2003</v>
      </c>
      <c r="F3" s="162">
        <v>2004</v>
      </c>
      <c r="G3" s="162">
        <v>2005</v>
      </c>
      <c r="H3" s="162">
        <v>2006</v>
      </c>
      <c r="I3" s="162">
        <v>2007</v>
      </c>
      <c r="J3" s="162">
        <v>2008</v>
      </c>
      <c r="K3" s="162">
        <v>2009</v>
      </c>
      <c r="L3" s="162">
        <v>2010</v>
      </c>
      <c r="M3" s="162">
        <v>2011</v>
      </c>
      <c r="N3" s="162">
        <v>2012</v>
      </c>
      <c r="O3" s="162">
        <v>2013</v>
      </c>
      <c r="P3" s="162">
        <v>2014</v>
      </c>
      <c r="Q3" s="162">
        <v>2015</v>
      </c>
      <c r="R3" s="162">
        <v>2016</v>
      </c>
    </row>
    <row r="4" spans="1:20" s="162" customFormat="1" x14ac:dyDescent="0.2">
      <c r="A4" s="163" t="s">
        <v>146</v>
      </c>
      <c r="B4" s="163" t="s">
        <v>4</v>
      </c>
      <c r="C4" s="164">
        <v>12.454100732929795</v>
      </c>
      <c r="D4" s="164">
        <v>12.232950463306787</v>
      </c>
      <c r="E4" s="164">
        <v>11.451113629088223</v>
      </c>
      <c r="F4" s="164">
        <v>10.612750887350876</v>
      </c>
      <c r="G4" s="164">
        <v>10.036315055316992</v>
      </c>
      <c r="H4" s="164">
        <v>9.7499347266894141</v>
      </c>
      <c r="I4" s="164">
        <v>8.7801992287268344</v>
      </c>
      <c r="J4" s="164">
        <v>8.0320629071846845</v>
      </c>
      <c r="K4" s="164">
        <v>7.1697670973837555</v>
      </c>
      <c r="L4" s="164">
        <v>6.9402484840073955</v>
      </c>
      <c r="M4" s="164">
        <v>6.500565595519129</v>
      </c>
      <c r="N4" s="164">
        <v>6.3033554559891511</v>
      </c>
      <c r="O4" s="164">
        <v>5.6463176350844346</v>
      </c>
      <c r="P4" s="164">
        <v>5.5618487117929289</v>
      </c>
      <c r="Q4" s="165">
        <f>([1]M_F_prov_2015!B2/[1]pop_media_2015!D2)*100000</f>
        <v>5.6446026290724713</v>
      </c>
      <c r="R4" s="166">
        <v>5.4150346102027829</v>
      </c>
      <c r="T4" s="166"/>
    </row>
    <row r="5" spans="1:20" s="162" customFormat="1" x14ac:dyDescent="0.2">
      <c r="A5" s="163"/>
      <c r="B5" s="163" t="s">
        <v>147</v>
      </c>
      <c r="C5" s="164">
        <v>12.224438548283283</v>
      </c>
      <c r="D5" s="164">
        <v>12.074835497916974</v>
      </c>
      <c r="E5" s="164">
        <v>11.256116066845772</v>
      </c>
      <c r="F5" s="164">
        <v>9.8849774143093541</v>
      </c>
      <c r="G5" s="164">
        <v>9.1409610127216396</v>
      </c>
      <c r="H5" s="164">
        <v>9.1544372127286291</v>
      </c>
      <c r="I5" s="164">
        <v>8.2066410185924781</v>
      </c>
      <c r="J5" s="164">
        <v>7.1303883779170132</v>
      </c>
      <c r="K5" s="164">
        <v>6.4211559436560197</v>
      </c>
      <c r="L5" s="164">
        <v>6.2875863647287433</v>
      </c>
      <c r="M5" s="164">
        <v>5.9780995088016082</v>
      </c>
      <c r="N5" s="164">
        <v>5.9087650614595386</v>
      </c>
      <c r="O5" s="164">
        <v>4.9324410303700521</v>
      </c>
      <c r="P5" s="164">
        <v>4.859097333421591</v>
      </c>
      <c r="Q5" s="165">
        <f>([1]M_F_prov_2015!B3/[1]pop_media_2015!D3)*100000</f>
        <v>5.085331238011487</v>
      </c>
      <c r="R5" s="166">
        <v>4.6065699061417593</v>
      </c>
      <c r="T5" s="166"/>
    </row>
    <row r="6" spans="1:20" s="162" customFormat="1" x14ac:dyDescent="0.2">
      <c r="A6" s="163"/>
      <c r="B6" s="163" t="s">
        <v>109</v>
      </c>
      <c r="C6" s="164">
        <v>13.352757682430866</v>
      </c>
      <c r="D6" s="164">
        <v>14.018879469303576</v>
      </c>
      <c r="E6" s="164">
        <v>13.429566760760176</v>
      </c>
      <c r="F6" s="164">
        <v>11.610777193759596</v>
      </c>
      <c r="G6" s="164">
        <v>10.594473941102208</v>
      </c>
      <c r="H6" s="164">
        <v>9.4337684075238499</v>
      </c>
      <c r="I6" s="164">
        <v>9.0977292230318767</v>
      </c>
      <c r="J6" s="164">
        <v>7.6423816561662559</v>
      </c>
      <c r="K6" s="164">
        <v>7.2720073711085433</v>
      </c>
      <c r="L6" s="164">
        <v>7.494542391721625</v>
      </c>
      <c r="M6" s="164">
        <v>7.3377901236096612</v>
      </c>
      <c r="N6" s="164">
        <v>6.5508322248263946</v>
      </c>
      <c r="O6" s="164">
        <v>5.8791149548567958</v>
      </c>
      <c r="P6" s="164">
        <v>5.9810873503952315</v>
      </c>
      <c r="Q6" s="165">
        <f>([1]M_F_prov_2015!B4/[1]pop_media_2015!D4)*100000</f>
        <v>5.5727261719799932</v>
      </c>
      <c r="R6" s="166">
        <v>5.6156963031439258</v>
      </c>
      <c r="T6" s="166"/>
    </row>
    <row r="7" spans="1:20" x14ac:dyDescent="0.2">
      <c r="A7" s="161">
        <v>1</v>
      </c>
      <c r="B7" s="161" t="s">
        <v>57</v>
      </c>
      <c r="C7" s="167">
        <v>10.519171882807198</v>
      </c>
      <c r="D7" s="167">
        <v>8.8603511744810817</v>
      </c>
      <c r="E7" s="167">
        <v>9.7806673859054154</v>
      </c>
      <c r="F7" s="167">
        <v>8.4911364632910136</v>
      </c>
      <c r="G7" s="167">
        <v>7.6500206618861633</v>
      </c>
      <c r="H7" s="167">
        <v>6.4557074818921958</v>
      </c>
      <c r="I7" s="167">
        <v>6.8152880903517632</v>
      </c>
      <c r="J7" s="167">
        <v>5.8592618716584592</v>
      </c>
      <c r="K7" s="167">
        <v>5.6603500280231893</v>
      </c>
      <c r="L7" s="167">
        <v>5.654258981534392</v>
      </c>
      <c r="M7" s="167">
        <v>5.3007319018981525</v>
      </c>
      <c r="N7" s="167">
        <v>5.5578997541629782</v>
      </c>
      <c r="O7" s="167">
        <v>5.4034617739125697</v>
      </c>
      <c r="P7" s="167">
        <v>4.6626791318527223</v>
      </c>
      <c r="Q7" s="168">
        <f>([1]M_F_prov_2015!B5/[1]pop_media_2015!D5)*100000</f>
        <v>4.1977159178262129</v>
      </c>
      <c r="R7" s="169">
        <v>4.1666173251457108</v>
      </c>
      <c r="T7" s="166"/>
    </row>
    <row r="8" spans="1:20" x14ac:dyDescent="0.2">
      <c r="A8" s="161">
        <v>2</v>
      </c>
      <c r="B8" s="161" t="s">
        <v>148</v>
      </c>
      <c r="C8" s="167">
        <v>12.990056958575837</v>
      </c>
      <c r="D8" s="167">
        <v>31.729123936224465</v>
      </c>
      <c r="E8" s="167">
        <v>20.36009082862742</v>
      </c>
      <c r="F8" s="167">
        <v>16.907314104081426</v>
      </c>
      <c r="G8" s="167">
        <v>16.911031065564067</v>
      </c>
      <c r="H8" s="167">
        <v>12.993212458795982</v>
      </c>
      <c r="I8" s="167">
        <v>10.716783611217652</v>
      </c>
      <c r="J8" s="167">
        <v>7.8729751691986714</v>
      </c>
      <c r="K8" s="167">
        <v>10.686825394146995</v>
      </c>
      <c r="L8" s="167">
        <v>12.953149023163611</v>
      </c>
      <c r="M8" s="167">
        <v>14.123296377374478</v>
      </c>
      <c r="N8" s="167">
        <v>13.035482015285519</v>
      </c>
      <c r="O8" s="167">
        <v>7.3567693596215218</v>
      </c>
      <c r="P8" s="167">
        <v>9.6254565014296638</v>
      </c>
      <c r="Q8" s="168">
        <f>([1]M_F_prov_2015!B6/[1]pop_media_2015!D6)*100000</f>
        <v>9.1161598176768042</v>
      </c>
      <c r="R8" s="169">
        <v>14.336013212069778</v>
      </c>
      <c r="T8" s="166"/>
    </row>
    <row r="9" spans="1:20" x14ac:dyDescent="0.2">
      <c r="A9" s="161">
        <v>3</v>
      </c>
      <c r="B9" s="161" t="s">
        <v>149</v>
      </c>
      <c r="C9" s="167">
        <v>12.851386854491633</v>
      </c>
      <c r="D9" s="167">
        <v>16.586860587436764</v>
      </c>
      <c r="E9" s="167">
        <v>17.310696712265926</v>
      </c>
      <c r="F9" s="167">
        <v>12.286556792465769</v>
      </c>
      <c r="G9" s="167">
        <v>13.926250555984238</v>
      </c>
      <c r="H9" s="167">
        <v>13.58393812516184</v>
      </c>
      <c r="I9" s="167">
        <v>7.8600131655220524</v>
      </c>
      <c r="J9" s="167">
        <v>9.9962097704620323</v>
      </c>
      <c r="K9" s="167">
        <v>8.8202745034805634</v>
      </c>
      <c r="L9" s="167">
        <v>9.3284477874430856</v>
      </c>
      <c r="M9" s="167">
        <v>9.0324964588508205</v>
      </c>
      <c r="N9" s="167">
        <v>6.8277282236436028</v>
      </c>
      <c r="O9" s="167">
        <v>5.1441164844566458</v>
      </c>
      <c r="P9" s="167">
        <v>8.343381276375851</v>
      </c>
      <c r="Q9" s="168">
        <f>([1]M_F_prov_2015!B7/[1]pop_media_2015!D7)*100000</f>
        <v>4.582562272303937</v>
      </c>
      <c r="R9" s="169">
        <v>7.0206894317021922</v>
      </c>
      <c r="T9" s="166"/>
    </row>
    <row r="10" spans="1:20" x14ac:dyDescent="0.2">
      <c r="A10" s="161">
        <v>4</v>
      </c>
      <c r="B10" s="161" t="s">
        <v>150</v>
      </c>
      <c r="C10" s="167">
        <v>19.428863375513156</v>
      </c>
      <c r="D10" s="167">
        <v>22.245025366504731</v>
      </c>
      <c r="E10" s="167">
        <v>21.734637886680588</v>
      </c>
      <c r="F10" s="167">
        <v>18.379510380447027</v>
      </c>
      <c r="G10" s="167">
        <v>16.005037189726526</v>
      </c>
      <c r="H10" s="167">
        <v>13.332339255406396</v>
      </c>
      <c r="I10" s="167">
        <v>14.108880495169451</v>
      </c>
      <c r="J10" s="167">
        <v>11.897823560449565</v>
      </c>
      <c r="K10" s="167">
        <v>10.115071799865589</v>
      </c>
      <c r="L10" s="167">
        <v>10.773153301971487</v>
      </c>
      <c r="M10" s="167">
        <v>8.1944334189480905</v>
      </c>
      <c r="N10" s="167">
        <v>8.509081317035605</v>
      </c>
      <c r="O10" s="167">
        <v>8.1254914441114305</v>
      </c>
      <c r="P10" s="167">
        <v>7.0920488844798113</v>
      </c>
      <c r="Q10" s="168">
        <f>([1]M_F_prov_2015!B8/[1]pop_media_2015!D8)*100000</f>
        <v>8.4567955003082513</v>
      </c>
      <c r="R10" s="169">
        <v>5.0867761623495475</v>
      </c>
      <c r="T10" s="166"/>
    </row>
    <row r="11" spans="1:20" x14ac:dyDescent="0.2">
      <c r="A11" s="161">
        <v>5</v>
      </c>
      <c r="B11" s="161" t="s">
        <v>151</v>
      </c>
      <c r="C11" s="167">
        <v>18.729379673340411</v>
      </c>
      <c r="D11" s="167">
        <v>18.722051936892282</v>
      </c>
      <c r="E11" s="167">
        <v>13.350752887100311</v>
      </c>
      <c r="F11" s="167">
        <v>15.139114267195906</v>
      </c>
      <c r="G11" s="167">
        <v>10.368066355624675</v>
      </c>
      <c r="H11" s="167">
        <v>11.755246366453349</v>
      </c>
      <c r="I11" s="167">
        <v>13.071224166826166</v>
      </c>
      <c r="J11" s="167">
        <v>5.5436469805602782</v>
      </c>
      <c r="K11" s="167">
        <v>6.437121962770445</v>
      </c>
      <c r="L11" s="167">
        <v>6.8897569982706708</v>
      </c>
      <c r="M11" s="167">
        <v>6.4349472793962184</v>
      </c>
      <c r="N11" s="167">
        <v>6.4310897251857559</v>
      </c>
      <c r="O11" s="167">
        <v>7.3065032445440963</v>
      </c>
      <c r="P11" s="167">
        <v>5.0081952285558184</v>
      </c>
      <c r="Q11" s="168">
        <f>([1]M_F_prov_2015!B9/[1]pop_media_2015!D9)*100000</f>
        <v>6.4092879738867294</v>
      </c>
      <c r="R11" s="169">
        <v>7.3690100886353749</v>
      </c>
      <c r="T11" s="166"/>
    </row>
    <row r="12" spans="1:20" x14ac:dyDescent="0.2">
      <c r="A12" s="161">
        <v>6</v>
      </c>
      <c r="B12" s="161" t="s">
        <v>152</v>
      </c>
      <c r="C12" s="167">
        <v>14.799025651246637</v>
      </c>
      <c r="D12" s="167">
        <v>17.499427672827824</v>
      </c>
      <c r="E12" s="167">
        <v>18.171254509938002</v>
      </c>
      <c r="F12" s="167">
        <v>14.973279825644475</v>
      </c>
      <c r="G12" s="167">
        <v>15.859301954008025</v>
      </c>
      <c r="H12" s="167">
        <v>14.885910131633977</v>
      </c>
      <c r="I12" s="167">
        <v>12.945958860096553</v>
      </c>
      <c r="J12" s="167">
        <v>10.525380200122562</v>
      </c>
      <c r="K12" s="167">
        <v>10.039176133843231</v>
      </c>
      <c r="L12" s="167">
        <v>9.5779622768451596</v>
      </c>
      <c r="M12" s="167">
        <v>10.525367890844919</v>
      </c>
      <c r="N12" s="167">
        <v>6.7891364452549796</v>
      </c>
      <c r="O12" s="167">
        <v>6.733615835606896</v>
      </c>
      <c r="P12" s="167">
        <v>8.5462090056254834</v>
      </c>
      <c r="Q12" s="168">
        <f>([1]M_F_prov_2015!B10/[1]pop_media_2015!D10)*100000</f>
        <v>8.5975431939408242</v>
      </c>
      <c r="R12" s="169">
        <v>8.4162883233350936</v>
      </c>
      <c r="T12" s="166"/>
    </row>
    <row r="13" spans="1:20" x14ac:dyDescent="0.2">
      <c r="A13" s="161">
        <v>96</v>
      </c>
      <c r="B13" s="161" t="s">
        <v>153</v>
      </c>
      <c r="C13" s="167">
        <v>12.814933669369371</v>
      </c>
      <c r="D13" s="167">
        <v>16.582239886170946</v>
      </c>
      <c r="E13" s="167">
        <v>5.8757858863623014</v>
      </c>
      <c r="F13" s="167">
        <v>8.5398919703665754</v>
      </c>
      <c r="G13" s="167">
        <v>5.3493814777666335</v>
      </c>
      <c r="H13" s="167">
        <v>6.9808402783744308</v>
      </c>
      <c r="I13" s="167">
        <v>8.6100662436971636</v>
      </c>
      <c r="J13" s="167">
        <v>7.5429815250831078</v>
      </c>
      <c r="K13" s="167">
        <v>7.0343465497882933</v>
      </c>
      <c r="L13" s="167">
        <v>5.4465340980267207</v>
      </c>
      <c r="M13" s="167">
        <v>7.1268217938210459</v>
      </c>
      <c r="N13" s="167">
        <v>5.5051831299168166</v>
      </c>
      <c r="O13" s="167">
        <v>2.1993066685727323</v>
      </c>
      <c r="P13" s="167">
        <v>6.6040383694629261</v>
      </c>
      <c r="Q13" s="168">
        <f>([1]M_F_prov_2015!B11/[1]pop_media_2015!D11)*100000</f>
        <v>5.5436367365719263</v>
      </c>
      <c r="R13" s="169">
        <v>4.4663294587925275</v>
      </c>
      <c r="T13" s="166"/>
    </row>
    <row r="14" spans="1:20" x14ac:dyDescent="0.2">
      <c r="A14" s="161">
        <v>103</v>
      </c>
      <c r="B14" s="161" t="s">
        <v>154</v>
      </c>
      <c r="C14" s="167">
        <v>21.995770527552846</v>
      </c>
      <c r="D14" s="167">
        <v>11.964358804823526</v>
      </c>
      <c r="E14" s="167">
        <v>14.443833895910196</v>
      </c>
      <c r="F14" s="167">
        <v>13.12327756981896</v>
      </c>
      <c r="G14" s="167">
        <v>9.9796975527910412</v>
      </c>
      <c r="H14" s="167">
        <v>8.7307105862983967</v>
      </c>
      <c r="I14" s="167">
        <v>8.7148410630861122</v>
      </c>
      <c r="J14" s="167">
        <v>6.8358646747371301</v>
      </c>
      <c r="K14" s="167">
        <v>6.2108522220876541</v>
      </c>
      <c r="L14" s="167">
        <v>8.7026521332376028</v>
      </c>
      <c r="M14" s="167">
        <v>14.340984976259435</v>
      </c>
      <c r="N14" s="167">
        <v>6.2456670684712483</v>
      </c>
      <c r="O14" s="167">
        <v>4.3538430439582658</v>
      </c>
      <c r="P14" s="167">
        <v>4.964395972633767</v>
      </c>
      <c r="Q14" s="168">
        <f>([1]M_F_prov_2015!B12/[1]pop_media_2015!D12)*100000</f>
        <v>3.7383526948849992</v>
      </c>
      <c r="R14" s="169">
        <v>6.8797728424094222</v>
      </c>
      <c r="T14" s="166"/>
    </row>
    <row r="15" spans="1:20" s="162" customFormat="1" x14ac:dyDescent="0.2">
      <c r="A15" s="163"/>
      <c r="B15" s="163" t="s">
        <v>110</v>
      </c>
      <c r="C15" s="164">
        <v>13.399268902390514</v>
      </c>
      <c r="D15" s="164">
        <v>17.520075086036083</v>
      </c>
      <c r="E15" s="164">
        <v>13.227130498042797</v>
      </c>
      <c r="F15" s="164">
        <v>13.906954295203738</v>
      </c>
      <c r="G15" s="164">
        <v>10.530749789385004</v>
      </c>
      <c r="H15" s="164">
        <v>4.8265848292394509</v>
      </c>
      <c r="I15" s="164">
        <v>7.9934773225048357</v>
      </c>
      <c r="J15" s="164">
        <v>7.9390597771505913</v>
      </c>
      <c r="K15" s="164">
        <v>6.3227361640750033</v>
      </c>
      <c r="L15" s="164">
        <v>8.6803158056714036</v>
      </c>
      <c r="M15" s="164">
        <v>7.1039264980405008</v>
      </c>
      <c r="N15" s="164">
        <v>8.6456237424547275</v>
      </c>
      <c r="O15" s="164">
        <v>5.4594731608399787</v>
      </c>
      <c r="P15" s="164">
        <v>10.121102888796329</v>
      </c>
      <c r="Q15" s="165">
        <f>([1]M_F_prov_2015!B13/[1]pop_media_2015!D13)*100000</f>
        <v>5.4767297664174759</v>
      </c>
      <c r="R15" s="166">
        <v>2.360234764684594</v>
      </c>
      <c r="T15" s="166"/>
    </row>
    <row r="16" spans="1:20" x14ac:dyDescent="0.2">
      <c r="A16" s="161">
        <v>7</v>
      </c>
      <c r="B16" s="161" t="s">
        <v>155</v>
      </c>
      <c r="C16" s="167">
        <v>13.399268902390514</v>
      </c>
      <c r="D16" s="167">
        <v>17.520075086036083</v>
      </c>
      <c r="E16" s="167">
        <v>13.227130498042797</v>
      </c>
      <c r="F16" s="167">
        <v>13.906954295203738</v>
      </c>
      <c r="G16" s="167">
        <v>10.530749789385004</v>
      </c>
      <c r="H16" s="167">
        <v>4.8265848292394509</v>
      </c>
      <c r="I16" s="167">
        <v>7.9934773225048357</v>
      </c>
      <c r="J16" s="167">
        <v>7.9390597771505913</v>
      </c>
      <c r="K16" s="167">
        <v>6.3227361640750033</v>
      </c>
      <c r="L16" s="167">
        <v>8.6803158056714036</v>
      </c>
      <c r="M16" s="167">
        <v>7.1039264980405008</v>
      </c>
      <c r="N16" s="167">
        <v>8.6456237424547275</v>
      </c>
      <c r="O16" s="167">
        <v>5.4594731608399787</v>
      </c>
      <c r="P16" s="167">
        <v>10.121102888796329</v>
      </c>
      <c r="Q16" s="168">
        <f>([1]M_F_prov_2015!B14/[1]pop_media_2015!D14)*100000</f>
        <v>5.4767297664174759</v>
      </c>
      <c r="R16" s="169">
        <v>2.360234764684594</v>
      </c>
      <c r="T16" s="166"/>
    </row>
    <row r="17" spans="1:20" s="162" customFormat="1" x14ac:dyDescent="0.2">
      <c r="A17" s="163"/>
      <c r="B17" s="163" t="s">
        <v>111</v>
      </c>
      <c r="C17" s="164">
        <v>10.987608137435288</v>
      </c>
      <c r="D17" s="164">
        <v>9.7589662894688001</v>
      </c>
      <c r="E17" s="164">
        <v>8.3577659755347131</v>
      </c>
      <c r="F17" s="164">
        <v>7.9511253863849385</v>
      </c>
      <c r="G17" s="164">
        <v>6.985592849801181</v>
      </c>
      <c r="H17" s="164">
        <v>7.4999229351139078</v>
      </c>
      <c r="I17" s="164">
        <v>5.7853372851637248</v>
      </c>
      <c r="J17" s="164">
        <v>5.5226979712654662</v>
      </c>
      <c r="K17" s="164">
        <v>4.8196683053538907</v>
      </c>
      <c r="L17" s="164">
        <v>5.3323599660379459</v>
      </c>
      <c r="M17" s="164">
        <v>5.0931554039492966</v>
      </c>
      <c r="N17" s="164">
        <v>5.618576546401461</v>
      </c>
      <c r="O17" s="164">
        <v>5.3847464702986887</v>
      </c>
      <c r="P17" s="164">
        <v>3.6533108759694661</v>
      </c>
      <c r="Q17" s="165">
        <f>([1]M_F_prov_2015!B15/[1]pop_media_2015!D15)*100000</f>
        <v>5.6430617604577353</v>
      </c>
      <c r="R17" s="166">
        <v>3.6985550128174061</v>
      </c>
      <c r="T17" s="166"/>
    </row>
    <row r="18" spans="1:20" x14ac:dyDescent="0.2">
      <c r="A18" s="161">
        <v>8</v>
      </c>
      <c r="B18" s="161" t="s">
        <v>156</v>
      </c>
      <c r="C18" s="167">
        <v>14.596941940663431</v>
      </c>
      <c r="D18" s="167">
        <v>8.2875284883791789</v>
      </c>
      <c r="E18" s="167">
        <v>7.7617153390899389</v>
      </c>
      <c r="F18" s="167">
        <v>7.7025839762182713</v>
      </c>
      <c r="G18" s="167">
        <v>9.090039230695627</v>
      </c>
      <c r="H18" s="167">
        <v>11.436413540713632</v>
      </c>
      <c r="I18" s="167">
        <v>9.9438409743070082</v>
      </c>
      <c r="J18" s="167">
        <v>7.5167659114665915</v>
      </c>
      <c r="K18" s="167">
        <v>5.1448148451293809</v>
      </c>
      <c r="L18" s="167">
        <v>5.5993523415791575</v>
      </c>
      <c r="M18" s="167">
        <v>8.3993420515392962</v>
      </c>
      <c r="N18" s="167">
        <v>5.602724791823757</v>
      </c>
      <c r="O18" s="167">
        <v>8.3334683663855671</v>
      </c>
      <c r="P18" s="167">
        <v>4.6027694863999669</v>
      </c>
      <c r="Q18" s="168">
        <f>([1]M_F_prov_2015!B16/[1]pop_media_2015!D16)*100000</f>
        <v>7.8692409885618266</v>
      </c>
      <c r="R18" s="169">
        <v>6.5059692267655569</v>
      </c>
      <c r="T18" s="166"/>
    </row>
    <row r="19" spans="1:20" x14ac:dyDescent="0.2">
      <c r="A19" s="161">
        <v>9</v>
      </c>
      <c r="B19" s="161" t="s">
        <v>157</v>
      </c>
      <c r="C19" s="167">
        <v>16.49596398747773</v>
      </c>
      <c r="D19" s="167">
        <v>11.732613733024374</v>
      </c>
      <c r="E19" s="167">
        <v>14.946157379391801</v>
      </c>
      <c r="F19" s="167">
        <v>10.150572872956518</v>
      </c>
      <c r="G19" s="167">
        <v>12.280863344693133</v>
      </c>
      <c r="H19" s="167">
        <v>10.79789225143252</v>
      </c>
      <c r="I19" s="167">
        <v>9.3089200936620582</v>
      </c>
      <c r="J19" s="167">
        <v>4.9830753405398092</v>
      </c>
      <c r="K19" s="167">
        <v>5.3212057142654432</v>
      </c>
      <c r="L19" s="167">
        <v>4.2558699973578138</v>
      </c>
      <c r="M19" s="167">
        <v>4.267159760683457</v>
      </c>
      <c r="N19" s="167">
        <v>5.6994061931172553</v>
      </c>
      <c r="O19" s="167">
        <v>7.7924377933232973</v>
      </c>
      <c r="P19" s="167">
        <v>3.1778538893400654</v>
      </c>
      <c r="Q19" s="168">
        <f>([1]M_F_prov_2015!B17/[1]pop_media_2015!D17)*100000</f>
        <v>6.3907518719577352</v>
      </c>
      <c r="R19" s="169">
        <v>3.9277648340073017</v>
      </c>
      <c r="T19" s="166"/>
    </row>
    <row r="20" spans="1:20" x14ac:dyDescent="0.2">
      <c r="A20" s="161">
        <v>10</v>
      </c>
      <c r="B20" s="161" t="s">
        <v>58</v>
      </c>
      <c r="C20" s="167">
        <v>8.1821482571171913</v>
      </c>
      <c r="D20" s="167">
        <v>9.7184396530631378</v>
      </c>
      <c r="E20" s="167">
        <v>7.6872372929680717</v>
      </c>
      <c r="F20" s="167">
        <v>7.3339911006601737</v>
      </c>
      <c r="G20" s="167">
        <v>3.895914904051637</v>
      </c>
      <c r="H20" s="167">
        <v>5.4066054915007014</v>
      </c>
      <c r="I20" s="167">
        <v>3.1206026230398711</v>
      </c>
      <c r="J20" s="167">
        <v>4.5197347263387542</v>
      </c>
      <c r="K20" s="167">
        <v>3.5978048747934888</v>
      </c>
      <c r="L20" s="167">
        <v>5.3532131498189797</v>
      </c>
      <c r="M20" s="167">
        <v>4.2053888553690841</v>
      </c>
      <c r="N20" s="167">
        <v>4.1050373499755457</v>
      </c>
      <c r="O20" s="167">
        <v>4.6529779931589585</v>
      </c>
      <c r="P20" s="167">
        <v>4.045725950615557</v>
      </c>
      <c r="Q20" s="168">
        <f>([1]M_F_prov_2015!B18/[1]pop_media_2015!D18)*100000</f>
        <v>5.1273864196509411</v>
      </c>
      <c r="R20" s="169">
        <v>2.4645428566398895</v>
      </c>
      <c r="T20" s="166"/>
    </row>
    <row r="21" spans="1:20" x14ac:dyDescent="0.2">
      <c r="A21" s="161">
        <v>11</v>
      </c>
      <c r="B21" s="161" t="s">
        <v>158</v>
      </c>
      <c r="C21" s="167">
        <v>12.024789566182593</v>
      </c>
      <c r="D21" s="167">
        <v>8.8252439134847407</v>
      </c>
      <c r="E21" s="167">
        <v>3.250190368293</v>
      </c>
      <c r="F21" s="167">
        <v>7.874508132745679</v>
      </c>
      <c r="G21" s="167">
        <v>10.643861037452508</v>
      </c>
      <c r="H21" s="167">
        <v>7.857474653866686</v>
      </c>
      <c r="I21" s="167">
        <v>7.825572590241511</v>
      </c>
      <c r="J21" s="167">
        <v>8.2332384986232192</v>
      </c>
      <c r="K21" s="167">
        <v>8.6545775882880793</v>
      </c>
      <c r="L21" s="167">
        <v>6.3718473578452226</v>
      </c>
      <c r="M21" s="167">
        <v>6.3877064027631398</v>
      </c>
      <c r="N21" s="167">
        <v>11.430687738758492</v>
      </c>
      <c r="O21" s="167">
        <v>2.2670904614435927</v>
      </c>
      <c r="P21" s="167">
        <v>1.801639491937663</v>
      </c>
      <c r="Q21" s="168">
        <f>([1]M_F_prov_2015!B19/[1]pop_media_2015!D19)*100000</f>
        <v>4.5180790934926103</v>
      </c>
      <c r="R21" s="169">
        <v>5.4335398833147313</v>
      </c>
      <c r="T21" s="166"/>
    </row>
    <row r="22" spans="1:20" s="162" customFormat="1" x14ac:dyDescent="0.2">
      <c r="A22" s="163"/>
      <c r="B22" s="163" t="s">
        <v>112</v>
      </c>
      <c r="C22" s="164">
        <v>11.897313214122921</v>
      </c>
      <c r="D22" s="164">
        <v>11.49853084453285</v>
      </c>
      <c r="E22" s="164">
        <v>10.718097150500075</v>
      </c>
      <c r="F22" s="164">
        <v>9.363219181080698</v>
      </c>
      <c r="G22" s="164">
        <v>8.819492647137416</v>
      </c>
      <c r="H22" s="164">
        <v>9.3620569495952513</v>
      </c>
      <c r="I22" s="164">
        <v>8.2061899587723772</v>
      </c>
      <c r="J22" s="164">
        <v>7.1521143227610366</v>
      </c>
      <c r="K22" s="164">
        <v>6.2988125328193716</v>
      </c>
      <c r="L22" s="164">
        <v>5.8656131956156567</v>
      </c>
      <c r="M22" s="164">
        <v>5.4945188301653012</v>
      </c>
      <c r="N22" s="164">
        <v>5.6320960948440879</v>
      </c>
      <c r="O22" s="164">
        <v>4.4314217751365064</v>
      </c>
      <c r="P22" s="164">
        <v>4.4853797644895286</v>
      </c>
      <c r="Q22" s="165">
        <f>([1]M_F_prov_2015!B20/[1]pop_media_2015!D20)*100000</f>
        <v>4.7773810397140286</v>
      </c>
      <c r="R22" s="166">
        <v>4.3340374479809398</v>
      </c>
      <c r="T22" s="166"/>
    </row>
    <row r="23" spans="1:20" x14ac:dyDescent="0.2">
      <c r="A23" s="161">
        <v>12</v>
      </c>
      <c r="B23" s="161" t="s">
        <v>159</v>
      </c>
      <c r="C23" s="167">
        <v>8.9962967299077583</v>
      </c>
      <c r="D23" s="167">
        <v>11.037886318355945</v>
      </c>
      <c r="E23" s="167">
        <v>8.2772740745429392</v>
      </c>
      <c r="F23" s="167">
        <v>8.9158721198871547</v>
      </c>
      <c r="G23" s="167">
        <v>6.8115169606772321</v>
      </c>
      <c r="H23" s="167">
        <v>7.1181216700537071</v>
      </c>
      <c r="I23" s="167">
        <v>4.7050299122276673</v>
      </c>
      <c r="J23" s="167">
        <v>6.300642140444813</v>
      </c>
      <c r="K23" s="167">
        <v>5.3349075176385377</v>
      </c>
      <c r="L23" s="167">
        <v>5.3082384437629644</v>
      </c>
      <c r="M23" s="167">
        <v>4.4812622911545059</v>
      </c>
      <c r="N23" s="167">
        <v>5.0334783508952157</v>
      </c>
      <c r="O23" s="167">
        <v>3.5128334571323832</v>
      </c>
      <c r="P23" s="167">
        <v>5.3986236883734451</v>
      </c>
      <c r="Q23" s="168">
        <f>([1]M_F_prov_2015!B21/[1]pop_media_2015!D21)*100000</f>
        <v>3.9318685812245411</v>
      </c>
      <c r="R23" s="169">
        <v>3.8199392966705297</v>
      </c>
      <c r="T23" s="166"/>
    </row>
    <row r="24" spans="1:20" x14ac:dyDescent="0.2">
      <c r="A24" s="161">
        <v>13</v>
      </c>
      <c r="B24" s="161" t="s">
        <v>160</v>
      </c>
      <c r="C24" s="167">
        <v>8.9402456332487734</v>
      </c>
      <c r="D24" s="167">
        <v>8.5207433792897778</v>
      </c>
      <c r="E24" s="167">
        <v>9.3464109781843767</v>
      </c>
      <c r="F24" s="167">
        <v>7.4147551819644208</v>
      </c>
      <c r="G24" s="167">
        <v>4.2899429437588479</v>
      </c>
      <c r="H24" s="167">
        <v>5.6692907805816164</v>
      </c>
      <c r="I24" s="167">
        <v>4.5692192785905714</v>
      </c>
      <c r="J24" s="167">
        <v>6.4436804909736223</v>
      </c>
      <c r="K24" s="167">
        <v>5.5283696060604752</v>
      </c>
      <c r="L24" s="167">
        <v>3.9481860659930716</v>
      </c>
      <c r="M24" s="167">
        <v>4.4396481066608384</v>
      </c>
      <c r="N24" s="167">
        <v>5.5965450661791447</v>
      </c>
      <c r="O24" s="167">
        <v>3.6934007323006361</v>
      </c>
      <c r="P24" s="167">
        <v>3.8374425947785751</v>
      </c>
      <c r="Q24" s="168">
        <f>([1]M_F_prov_2015!B22/[1]pop_media_2015!D22)*100000</f>
        <v>4.6683822971608731</v>
      </c>
      <c r="R24" s="169">
        <v>2.5003250422554935</v>
      </c>
      <c r="T24" s="166"/>
    </row>
    <row r="25" spans="1:20" x14ac:dyDescent="0.2">
      <c r="A25" s="161">
        <v>14</v>
      </c>
      <c r="B25" s="161" t="s">
        <v>161</v>
      </c>
      <c r="C25" s="167">
        <v>21.48932319942092</v>
      </c>
      <c r="D25" s="167">
        <v>20.922099108548942</v>
      </c>
      <c r="E25" s="167">
        <v>15.783451051572426</v>
      </c>
      <c r="F25" s="167">
        <v>17.40341106856944</v>
      </c>
      <c r="G25" s="167">
        <v>13.981086386336564</v>
      </c>
      <c r="H25" s="167">
        <v>15.608494365612259</v>
      </c>
      <c r="I25" s="167">
        <v>13.33677866782252</v>
      </c>
      <c r="J25" s="167">
        <v>12.181347035503089</v>
      </c>
      <c r="K25" s="167">
        <v>8.2850499036172529</v>
      </c>
      <c r="L25" s="167">
        <v>9.3877269275902524</v>
      </c>
      <c r="M25" s="167">
        <v>9.9517065794602306</v>
      </c>
      <c r="N25" s="167">
        <v>9.3957172110195177</v>
      </c>
      <c r="O25" s="167">
        <v>4.9507537522587812</v>
      </c>
      <c r="P25" s="167">
        <v>6.5831701255739699</v>
      </c>
      <c r="Q25" s="168">
        <f>([1]M_F_prov_2015!B23/[1]pop_media_2015!D23)*100000</f>
        <v>6.0473119698294111</v>
      </c>
      <c r="R25" s="169">
        <v>2.753690633872047</v>
      </c>
      <c r="T25" s="166"/>
    </row>
    <row r="26" spans="1:20" x14ac:dyDescent="0.2">
      <c r="A26" s="161">
        <v>15</v>
      </c>
      <c r="B26" s="161" t="s">
        <v>59</v>
      </c>
      <c r="C26" s="167">
        <v>8.1507720090074116</v>
      </c>
      <c r="D26" s="167">
        <v>7.8291379727635091</v>
      </c>
      <c r="E26" s="167">
        <v>8.1711420074365488</v>
      </c>
      <c r="F26" s="167">
        <v>6.9308525697942205</v>
      </c>
      <c r="G26" s="167">
        <v>6.5010784493096976</v>
      </c>
      <c r="H26" s="167">
        <v>7.091697500996939</v>
      </c>
      <c r="I26" s="167">
        <v>6.4432513279963493</v>
      </c>
      <c r="J26" s="167">
        <v>5.3198297443795477</v>
      </c>
      <c r="K26" s="167">
        <v>4.5894320328718727</v>
      </c>
      <c r="L26" s="167">
        <v>4.6880977012860523</v>
      </c>
      <c r="M26" s="167">
        <v>3.534411626166273</v>
      </c>
      <c r="N26" s="167">
        <v>4.2876832534547766</v>
      </c>
      <c r="O26" s="167">
        <v>3.4553017526218301</v>
      </c>
      <c r="P26" s="167">
        <v>3.1696193553904317</v>
      </c>
      <c r="Q26" s="168">
        <f>([1]M_F_prov_2015!B24/[1]pop_media_2015!D24)*100000</f>
        <v>3.6532052817230136</v>
      </c>
      <c r="R26" s="169">
        <v>3.4854536769202284</v>
      </c>
      <c r="T26" s="166"/>
    </row>
    <row r="27" spans="1:20" x14ac:dyDescent="0.2">
      <c r="A27" s="161">
        <v>16</v>
      </c>
      <c r="B27" s="161" t="s">
        <v>162</v>
      </c>
      <c r="C27" s="167">
        <v>11.85444188514489</v>
      </c>
      <c r="D27" s="167">
        <v>11.755722225572887</v>
      </c>
      <c r="E27" s="167">
        <v>8.3754122115528222</v>
      </c>
      <c r="F27" s="167">
        <v>7.6411099654959234</v>
      </c>
      <c r="G27" s="167">
        <v>8.6120126811886717</v>
      </c>
      <c r="H27" s="167">
        <v>8.2374079106250928</v>
      </c>
      <c r="I27" s="167">
        <v>8.0523517899946651</v>
      </c>
      <c r="J27" s="167">
        <v>5.8650055457411314</v>
      </c>
      <c r="K27" s="167">
        <v>5.8007896558821876</v>
      </c>
      <c r="L27" s="167">
        <v>5.9377271586537503</v>
      </c>
      <c r="M27" s="167">
        <v>5.9923298178331734</v>
      </c>
      <c r="N27" s="167">
        <v>4.9519659304743984</v>
      </c>
      <c r="O27" s="167">
        <v>4.905739397130052</v>
      </c>
      <c r="P27" s="167">
        <v>4.9632404365124838</v>
      </c>
      <c r="Q27" s="168">
        <f>([1]M_F_prov_2015!B25/[1]pop_media_2015!D25)*100000</f>
        <v>4.4200868592170757</v>
      </c>
      <c r="R27" s="169">
        <v>5.409716120638473</v>
      </c>
      <c r="T27" s="166"/>
    </row>
    <row r="28" spans="1:20" x14ac:dyDescent="0.2">
      <c r="A28" s="161">
        <v>17</v>
      </c>
      <c r="B28" s="161" t="s">
        <v>163</v>
      </c>
      <c r="C28" s="167">
        <v>16.737756896295121</v>
      </c>
      <c r="D28" s="167">
        <v>15.403552936951558</v>
      </c>
      <c r="E28" s="167">
        <v>14.112720059202861</v>
      </c>
      <c r="F28" s="167">
        <v>13.872613856226831</v>
      </c>
      <c r="G28" s="167">
        <v>11.892503744213634</v>
      </c>
      <c r="H28" s="167">
        <v>13.632624479197757</v>
      </c>
      <c r="I28" s="167">
        <v>10.974419549546154</v>
      </c>
      <c r="J28" s="167">
        <v>9.5150824399153571</v>
      </c>
      <c r="K28" s="167">
        <v>9.0137078009953591</v>
      </c>
      <c r="L28" s="167">
        <v>6.6721997103288908</v>
      </c>
      <c r="M28" s="167">
        <v>8.0104313617288287</v>
      </c>
      <c r="N28" s="167">
        <v>7.1622083261074172</v>
      </c>
      <c r="O28" s="167">
        <v>5.8179221490288651</v>
      </c>
      <c r="P28" s="167">
        <v>7.2011559833692855</v>
      </c>
      <c r="Q28" s="168">
        <f>([1]M_F_prov_2015!B26/[1]pop_media_2015!D26)*100000</f>
        <v>7.0378486008519747</v>
      </c>
      <c r="R28" s="169">
        <v>5.778098079653061</v>
      </c>
      <c r="T28" s="166"/>
    </row>
    <row r="29" spans="1:20" x14ac:dyDescent="0.2">
      <c r="A29" s="161">
        <v>18</v>
      </c>
      <c r="B29" s="161" t="s">
        <v>164</v>
      </c>
      <c r="C29" s="167">
        <v>19.674997439207807</v>
      </c>
      <c r="D29" s="167">
        <v>16.381523663717655</v>
      </c>
      <c r="E29" s="167">
        <v>18.268653600229662</v>
      </c>
      <c r="F29" s="167">
        <v>11.720721042866055</v>
      </c>
      <c r="G29" s="167">
        <v>14.367349509394376</v>
      </c>
      <c r="H29" s="167">
        <v>14.817573251940663</v>
      </c>
      <c r="I29" s="167">
        <v>10.779294899372395</v>
      </c>
      <c r="J29" s="167">
        <v>8.161398294267757</v>
      </c>
      <c r="K29" s="167">
        <v>9.3959882888401971</v>
      </c>
      <c r="L29" s="167">
        <v>9.729546668612576</v>
      </c>
      <c r="M29" s="167">
        <v>7.8473796758471668</v>
      </c>
      <c r="N29" s="167">
        <v>7.6262398452431324</v>
      </c>
      <c r="O29" s="167">
        <v>6.8021270435106338</v>
      </c>
      <c r="P29" s="167">
        <v>5.1046080025668887</v>
      </c>
      <c r="Q29" s="168">
        <f>([1]M_F_prov_2015!B27/[1]pop_media_2015!D27)*100000</f>
        <v>7.4773309211342198</v>
      </c>
      <c r="R29" s="169">
        <v>5.2959475956854458</v>
      </c>
      <c r="T29" s="166"/>
    </row>
    <row r="30" spans="1:20" x14ac:dyDescent="0.2">
      <c r="A30" s="161">
        <v>19</v>
      </c>
      <c r="B30" s="161" t="s">
        <v>165</v>
      </c>
      <c r="C30" s="167">
        <v>18.786398647379297</v>
      </c>
      <c r="D30" s="167">
        <v>20.782151101082899</v>
      </c>
      <c r="E30" s="167">
        <v>19.135628921883946</v>
      </c>
      <c r="F30" s="167">
        <v>16.326387815850008</v>
      </c>
      <c r="G30" s="167">
        <v>16.785734440998866</v>
      </c>
      <c r="H30" s="167">
        <v>17.560880116765457</v>
      </c>
      <c r="I30" s="167">
        <v>17.398472071887063</v>
      </c>
      <c r="J30" s="167">
        <v>14.937340674237737</v>
      </c>
      <c r="K30" s="167">
        <v>9.8009428507022385</v>
      </c>
      <c r="L30" s="167">
        <v>12.029486229035824</v>
      </c>
      <c r="M30" s="167">
        <v>10.911120530112594</v>
      </c>
      <c r="N30" s="167">
        <v>10.842474141394202</v>
      </c>
      <c r="O30" s="167">
        <v>6.9065256998727813</v>
      </c>
      <c r="P30" s="167">
        <v>5.5267626573227533</v>
      </c>
      <c r="Q30" s="168">
        <f>([1]M_F_prov_2015!B28/[1]pop_media_2015!D28)*100000</f>
        <v>8.0326402180446337</v>
      </c>
      <c r="R30" s="169">
        <v>3.6119539003545271</v>
      </c>
      <c r="T30" s="166"/>
    </row>
    <row r="31" spans="1:20" x14ac:dyDescent="0.2">
      <c r="A31" s="161">
        <v>20</v>
      </c>
      <c r="B31" s="161" t="s">
        <v>166</v>
      </c>
      <c r="C31" s="167">
        <v>21.745933245288821</v>
      </c>
      <c r="D31" s="167">
        <v>21.899100553809784</v>
      </c>
      <c r="E31" s="167">
        <v>21.462063839170622</v>
      </c>
      <c r="F31" s="167">
        <v>17.083597029007173</v>
      </c>
      <c r="G31" s="167">
        <v>17.187618245041566</v>
      </c>
      <c r="H31" s="167">
        <v>14.013649294412758</v>
      </c>
      <c r="I31" s="167">
        <v>16.142660764506324</v>
      </c>
      <c r="J31" s="167">
        <v>14.444407088219215</v>
      </c>
      <c r="K31" s="167">
        <v>11.610213035057903</v>
      </c>
      <c r="L31" s="167">
        <v>10.330514988470407</v>
      </c>
      <c r="M31" s="167">
        <v>10.542445602206557</v>
      </c>
      <c r="N31" s="167">
        <v>10.982011465219969</v>
      </c>
      <c r="O31" s="167">
        <v>7.0176966951488362</v>
      </c>
      <c r="P31" s="167">
        <v>6.5055067910262556</v>
      </c>
      <c r="Q31" s="168">
        <f>([1]M_F_prov_2015!B29/[1]pop_media_2015!D29)*100000</f>
        <v>8.2146735814889578</v>
      </c>
      <c r="R31" s="169">
        <v>8.7222191263728401</v>
      </c>
      <c r="T31" s="166"/>
    </row>
    <row r="32" spans="1:20" x14ac:dyDescent="0.2">
      <c r="A32" s="161">
        <v>97</v>
      </c>
      <c r="B32" s="161" t="s">
        <v>167</v>
      </c>
      <c r="C32" s="167">
        <v>10.300219201539882</v>
      </c>
      <c r="D32" s="167">
        <v>10.229034475042754</v>
      </c>
      <c r="E32" s="167">
        <v>6.6472314281101923</v>
      </c>
      <c r="F32" s="167">
        <v>5.635143257864156</v>
      </c>
      <c r="G32" s="167">
        <v>7.1337627031377702</v>
      </c>
      <c r="H32" s="167">
        <v>8.3145102060612768</v>
      </c>
      <c r="I32" s="167">
        <v>5.8004463290806907</v>
      </c>
      <c r="J32" s="167">
        <v>4.8326396481838341</v>
      </c>
      <c r="K32" s="167">
        <v>3.8962401282762138</v>
      </c>
      <c r="L32" s="167">
        <v>5.0718108751558839</v>
      </c>
      <c r="M32" s="167">
        <v>2.9763366355788308</v>
      </c>
      <c r="N32" s="167">
        <v>3.8544100380697119</v>
      </c>
      <c r="O32" s="167">
        <v>3.8278131850497394</v>
      </c>
      <c r="P32" s="167">
        <v>4.6985236357763212</v>
      </c>
      <c r="Q32" s="168">
        <f>([1]M_F_prov_2015!B30/[1]pop_media_2015!D30)*100000</f>
        <v>3.8263147438208698</v>
      </c>
      <c r="R32" s="169">
        <v>5.0111128797391862</v>
      </c>
      <c r="T32" s="166"/>
    </row>
    <row r="33" spans="1:20" x14ac:dyDescent="0.2">
      <c r="A33" s="161">
        <v>98</v>
      </c>
      <c r="B33" s="161" t="s">
        <v>168</v>
      </c>
      <c r="C33" s="167">
        <v>19.289731771203478</v>
      </c>
      <c r="D33" s="167">
        <v>12.554328858133573</v>
      </c>
      <c r="E33" s="167">
        <v>12.367451834958828</v>
      </c>
      <c r="F33" s="167">
        <v>10.693081819087638</v>
      </c>
      <c r="G33" s="167">
        <v>10.538669732461498</v>
      </c>
      <c r="H33" s="167">
        <v>11.350979376689345</v>
      </c>
      <c r="I33" s="167">
        <v>11.635510647655794</v>
      </c>
      <c r="J33" s="167">
        <v>8.2317324138183352</v>
      </c>
      <c r="K33" s="167">
        <v>8.1413703735532099</v>
      </c>
      <c r="L33" s="167">
        <v>5.3968725123790762</v>
      </c>
      <c r="M33" s="167">
        <v>7.1655213028709115</v>
      </c>
      <c r="N33" s="167">
        <v>9.7895905503752303</v>
      </c>
      <c r="O33" s="167">
        <v>7.474498768906086</v>
      </c>
      <c r="P33" s="167">
        <v>2.6163285062072394</v>
      </c>
      <c r="Q33" s="168">
        <f>([1]M_F_prov_2015!B31/[1]pop_media_2015!D31)*100000</f>
        <v>3.9216626106508001</v>
      </c>
      <c r="R33" s="169">
        <v>7.4114279859880421</v>
      </c>
      <c r="T33" s="166"/>
    </row>
    <row r="34" spans="1:20" x14ac:dyDescent="0.2">
      <c r="A34" s="161">
        <v>108</v>
      </c>
      <c r="B34" s="161" t="s">
        <v>169</v>
      </c>
      <c r="C34" s="167"/>
      <c r="D34" s="167"/>
      <c r="E34" s="167"/>
      <c r="F34" s="167"/>
      <c r="G34" s="167"/>
      <c r="H34" s="167"/>
      <c r="I34" s="167"/>
      <c r="J34" s="167"/>
      <c r="K34" s="167"/>
      <c r="L34" s="167">
        <v>3.1259712302440121</v>
      </c>
      <c r="M34" s="167">
        <v>3.3420864168059201</v>
      </c>
      <c r="N34" s="167">
        <v>2.4836757454871021</v>
      </c>
      <c r="O34" s="167">
        <v>2.3345831134934234</v>
      </c>
      <c r="P34" s="167">
        <v>2.4316236124547763</v>
      </c>
      <c r="Q34" s="168">
        <f>([1]M_F_prov_2015!B32/[1]pop_media_2015!D32)*100000</f>
        <v>2.6579869908871494</v>
      </c>
      <c r="R34" s="169">
        <v>2.6513961618158604</v>
      </c>
      <c r="T34" s="166"/>
    </row>
    <row r="35" spans="1:20" s="162" customFormat="1" x14ac:dyDescent="0.2">
      <c r="A35" s="163"/>
      <c r="B35" s="163" t="s">
        <v>170</v>
      </c>
      <c r="C35" s="164">
        <v>17.531759946588895</v>
      </c>
      <c r="D35" s="164">
        <v>16.563167945698289</v>
      </c>
      <c r="E35" s="164">
        <v>16.557766616375815</v>
      </c>
      <c r="F35" s="164">
        <v>13.895678195943951</v>
      </c>
      <c r="G35" s="164">
        <v>13.432499933589318</v>
      </c>
      <c r="H35" s="164">
        <v>12.024043015651719</v>
      </c>
      <c r="I35" s="164">
        <v>11.490050895090674</v>
      </c>
      <c r="J35" s="164">
        <v>10.33809385976731</v>
      </c>
      <c r="K35" s="164">
        <v>8.2691387806564212</v>
      </c>
      <c r="L35" s="164">
        <v>8.4064743351828746</v>
      </c>
      <c r="M35" s="164">
        <v>7.9665203266728062</v>
      </c>
      <c r="N35" s="164">
        <v>7.9605286679409604</v>
      </c>
      <c r="O35" s="164">
        <v>6.7743886513370164</v>
      </c>
      <c r="P35" s="164">
        <v>6.9652798811579144</v>
      </c>
      <c r="Q35" s="165">
        <f>([1]M_F_prov_2015!B33/[1]pop_media_2015!D33)*100000</f>
        <v>6.7711486077887688</v>
      </c>
      <c r="R35" s="166">
        <v>6.7695550258941921</v>
      </c>
      <c r="T35" s="166"/>
    </row>
    <row r="36" spans="1:20" s="162" customFormat="1" x14ac:dyDescent="0.2">
      <c r="A36" s="163"/>
      <c r="B36" s="163" t="s">
        <v>113</v>
      </c>
      <c r="C36" s="164">
        <v>15.778445044901938</v>
      </c>
      <c r="D36" s="164">
        <v>13.34996781704187</v>
      </c>
      <c r="E36" s="164">
        <v>13.644483535306675</v>
      </c>
      <c r="F36" s="164">
        <v>12.876554856979379</v>
      </c>
      <c r="G36" s="164">
        <v>12.022404830335097</v>
      </c>
      <c r="H36" s="164">
        <v>9.5658819590519197</v>
      </c>
      <c r="I36" s="164">
        <v>8.7588110367059624</v>
      </c>
      <c r="J36" s="164">
        <v>7.2688023005261408</v>
      </c>
      <c r="K36" s="164">
        <v>5.9213905793636581</v>
      </c>
      <c r="L36" s="164">
        <v>5.7803128422875929</v>
      </c>
      <c r="M36" s="164">
        <v>5.6478305027640285</v>
      </c>
      <c r="N36" s="164">
        <v>7.0547793955986879</v>
      </c>
      <c r="O36" s="164">
        <v>5.640845457565784</v>
      </c>
      <c r="P36" s="164">
        <v>5.6929101919696761</v>
      </c>
      <c r="Q36" s="165">
        <f>([1]M_F_prov_2015!B34/[1]pop_media_2015!D34)*100000</f>
        <v>7.3757191326154308</v>
      </c>
      <c r="R36" s="166">
        <v>6.5976303196928905</v>
      </c>
      <c r="T36" s="166"/>
    </row>
    <row r="37" spans="1:20" x14ac:dyDescent="0.2">
      <c r="A37" s="161">
        <v>21</v>
      </c>
      <c r="B37" s="161" t="s">
        <v>114</v>
      </c>
      <c r="C37" s="167">
        <v>20.988674770747416</v>
      </c>
      <c r="D37" s="167">
        <v>18.074000120493334</v>
      </c>
      <c r="E37" s="167">
        <v>14.303998394536301</v>
      </c>
      <c r="F37" s="167">
        <v>13.972926396551653</v>
      </c>
      <c r="G37" s="167">
        <v>15.724556095781416</v>
      </c>
      <c r="H37" s="167">
        <v>9.5471932289645238</v>
      </c>
      <c r="I37" s="167">
        <v>11.084710796816225</v>
      </c>
      <c r="J37" s="167">
        <v>8.7345647038271608</v>
      </c>
      <c r="K37" s="167">
        <v>7.0502400103134946</v>
      </c>
      <c r="L37" s="167">
        <v>5.99922010138682</v>
      </c>
      <c r="M37" s="167">
        <v>6.9546349164400612</v>
      </c>
      <c r="N37" s="167">
        <v>6.9010799204206901</v>
      </c>
      <c r="O37" s="167">
        <v>6.04677472838278</v>
      </c>
      <c r="P37" s="167">
        <v>6.1881666782694786</v>
      </c>
      <c r="Q37" s="168">
        <f>([1]M_F_prov_2015!B35/[1]pop_media_2015!D35)*100000</f>
        <v>6.9270133316144076</v>
      </c>
      <c r="R37" s="169">
        <v>7.2717043631182978</v>
      </c>
      <c r="T37" s="166"/>
    </row>
    <row r="38" spans="1:20" x14ac:dyDescent="0.2">
      <c r="A38" s="161">
        <v>22</v>
      </c>
      <c r="B38" s="161" t="s">
        <v>115</v>
      </c>
      <c r="C38" s="167">
        <v>10.71801225005753</v>
      </c>
      <c r="D38" s="167">
        <v>8.7670500859484015</v>
      </c>
      <c r="E38" s="167">
        <v>13.006706712183258</v>
      </c>
      <c r="F38" s="167">
        <v>11.821089843339989</v>
      </c>
      <c r="G38" s="167">
        <v>8.4639536336559047</v>
      </c>
      <c r="H38" s="167">
        <v>9.5838607784490915</v>
      </c>
      <c r="I38" s="167">
        <v>6.5200897796604815</v>
      </c>
      <c r="J38" s="167">
        <v>5.8594322210177836</v>
      </c>
      <c r="K38" s="167">
        <v>4.8371009512642731</v>
      </c>
      <c r="L38" s="167">
        <v>5.5700569106159525</v>
      </c>
      <c r="M38" s="167">
        <v>4.391982531366871</v>
      </c>
      <c r="N38" s="167">
        <v>7.202528466572212</v>
      </c>
      <c r="O38" s="167">
        <v>5.2505988964366255</v>
      </c>
      <c r="P38" s="167">
        <v>5.2158378917583246</v>
      </c>
      <c r="Q38" s="168">
        <f>([1]M_F_prov_2015!B36/[1]pop_media_2015!D36)*100000</f>
        <v>7.8093114883339112</v>
      </c>
      <c r="R38" s="169">
        <v>7.2717043631182978</v>
      </c>
      <c r="T38" s="166"/>
    </row>
    <row r="39" spans="1:20" s="162" customFormat="1" x14ac:dyDescent="0.2">
      <c r="A39" s="163"/>
      <c r="B39" s="163" t="s">
        <v>116</v>
      </c>
      <c r="C39" s="164">
        <v>15.334567400900358</v>
      </c>
      <c r="D39" s="164">
        <v>14.299559716556326</v>
      </c>
      <c r="E39" s="164">
        <v>15.48817822863165</v>
      </c>
      <c r="F39" s="164">
        <v>11.928831814237514</v>
      </c>
      <c r="G39" s="164">
        <v>11.844603918579127</v>
      </c>
      <c r="H39" s="164">
        <v>11.727453969743168</v>
      </c>
      <c r="I39" s="164">
        <v>11.311748638647872</v>
      </c>
      <c r="J39" s="164">
        <v>9.5308035362194463</v>
      </c>
      <c r="K39" s="164">
        <v>7.0117002318204609</v>
      </c>
      <c r="L39" s="164">
        <v>8.1700939282275815</v>
      </c>
      <c r="M39" s="164">
        <v>7.6038458150256316</v>
      </c>
      <c r="N39" s="164">
        <v>7.7243769730159366</v>
      </c>
      <c r="O39" s="164">
        <v>6.0967068199719963</v>
      </c>
      <c r="P39" s="164">
        <v>6.5960289470282056</v>
      </c>
      <c r="Q39" s="165">
        <f>([1]M_F_prov_2015!B37/[1]pop_media_2015!D37)*100000</f>
        <v>6.4006703838644592</v>
      </c>
      <c r="R39" s="166">
        <v>5.9433873779167872</v>
      </c>
      <c r="T39" s="166"/>
    </row>
    <row r="40" spans="1:20" x14ac:dyDescent="0.2">
      <c r="A40" s="161">
        <v>23</v>
      </c>
      <c r="B40" s="161" t="s">
        <v>142</v>
      </c>
      <c r="C40" s="167">
        <v>16.250894405568964</v>
      </c>
      <c r="D40" s="167">
        <v>15.535439770364523</v>
      </c>
      <c r="E40" s="167">
        <v>19.789775362206534</v>
      </c>
      <c r="F40" s="167">
        <v>13.08244889300089</v>
      </c>
      <c r="G40" s="167">
        <v>10.733650870504919</v>
      </c>
      <c r="H40" s="167">
        <v>12.368884049225848</v>
      </c>
      <c r="I40" s="167">
        <v>10.039106884545708</v>
      </c>
      <c r="J40" s="167">
        <v>8.4395972399141179</v>
      </c>
      <c r="K40" s="167">
        <v>7.1520086807505363</v>
      </c>
      <c r="L40" s="167">
        <v>8.5778149854427799</v>
      </c>
      <c r="M40" s="167">
        <v>7.0051838360386682</v>
      </c>
      <c r="N40" s="167">
        <v>7.1935718242178792</v>
      </c>
      <c r="O40" s="167">
        <v>6.4513695218715101</v>
      </c>
      <c r="P40" s="167">
        <v>7.9116453458662468</v>
      </c>
      <c r="Q40" s="168">
        <f>([1]M_F_prov_2015!B38/[1]pop_media_2015!D38)*100000</f>
        <v>6.3920366057852265</v>
      </c>
      <c r="R40" s="169">
        <v>5.9433873779167872</v>
      </c>
      <c r="T40" s="166"/>
    </row>
    <row r="41" spans="1:20" x14ac:dyDescent="0.2">
      <c r="A41" s="161">
        <v>24</v>
      </c>
      <c r="B41" s="161" t="s">
        <v>171</v>
      </c>
      <c r="C41" s="167">
        <v>12.500749729308261</v>
      </c>
      <c r="D41" s="167">
        <v>12.886162638385501</v>
      </c>
      <c r="E41" s="167">
        <v>11.486444760081516</v>
      </c>
      <c r="F41" s="167">
        <v>10.34311142694782</v>
      </c>
      <c r="G41" s="167">
        <v>7.6999335880728026</v>
      </c>
      <c r="H41" s="167">
        <v>9.2032660837533076</v>
      </c>
      <c r="I41" s="167">
        <v>10.207169943445157</v>
      </c>
      <c r="J41" s="167">
        <v>8.9364454112528655</v>
      </c>
      <c r="K41" s="167">
        <v>6.3085586111825043</v>
      </c>
      <c r="L41" s="167">
        <v>6.8772103237417621</v>
      </c>
      <c r="M41" s="167">
        <v>6.5218011584349309</v>
      </c>
      <c r="N41" s="167">
        <v>6.2639452531184885</v>
      </c>
      <c r="O41" s="167">
        <v>6.1086862060102556</v>
      </c>
      <c r="P41" s="167">
        <v>5.7486759362149913</v>
      </c>
      <c r="Q41" s="168">
        <f>([1]M_F_prov_2015!B39/[1]pop_media_2015!D39)*100000</f>
        <v>5.2963906249280379</v>
      </c>
      <c r="R41" s="169">
        <v>7.0042184127056517</v>
      </c>
      <c r="T41" s="166"/>
    </row>
    <row r="42" spans="1:20" x14ac:dyDescent="0.2">
      <c r="A42" s="161">
        <v>25</v>
      </c>
      <c r="B42" s="161" t="s">
        <v>172</v>
      </c>
      <c r="C42" s="167">
        <v>17.659706992050744</v>
      </c>
      <c r="D42" s="167">
        <v>12.396566151176124</v>
      </c>
      <c r="E42" s="167">
        <v>14.7250920318252</v>
      </c>
      <c r="F42" s="167">
        <v>9.9461487091319842</v>
      </c>
      <c r="G42" s="167">
        <v>11.837597630586458</v>
      </c>
      <c r="H42" s="167">
        <v>14.219054006336959</v>
      </c>
      <c r="I42" s="167">
        <v>18.437493351865378</v>
      </c>
      <c r="J42" s="167">
        <v>8.0096870097011443</v>
      </c>
      <c r="K42" s="167">
        <v>6.1343758626466061</v>
      </c>
      <c r="L42" s="167">
        <v>7.1068322716515571</v>
      </c>
      <c r="M42" s="167">
        <v>11.894481674172084</v>
      </c>
      <c r="N42" s="167">
        <v>12.408013667904285</v>
      </c>
      <c r="O42" s="167">
        <v>7.163426410120489</v>
      </c>
      <c r="P42" s="167">
        <v>10.064122839807919</v>
      </c>
      <c r="Q42" s="168">
        <f>([1]M_F_prov_2015!B40/[1]pop_media_2015!D40)*100000</f>
        <v>8.1977094635322469</v>
      </c>
      <c r="R42" s="169">
        <v>8.460145124027898</v>
      </c>
      <c r="T42" s="166"/>
    </row>
    <row r="43" spans="1:20" x14ac:dyDescent="0.2">
      <c r="A43" s="161">
        <v>26</v>
      </c>
      <c r="B43" s="161" t="s">
        <v>173</v>
      </c>
      <c r="C43" s="167">
        <v>17.528185385150348</v>
      </c>
      <c r="D43" s="167">
        <v>15.974371118337018</v>
      </c>
      <c r="E43" s="167">
        <v>17.060259536869186</v>
      </c>
      <c r="F43" s="167">
        <v>14.459451480708079</v>
      </c>
      <c r="G43" s="167">
        <v>15.100253196765216</v>
      </c>
      <c r="H43" s="167">
        <v>12.021893990467346</v>
      </c>
      <c r="I43" s="167">
        <v>13.180647776348902</v>
      </c>
      <c r="J43" s="167">
        <v>10.143852508384528</v>
      </c>
      <c r="K43" s="167">
        <v>7.7927539993731409</v>
      </c>
      <c r="L43" s="167">
        <v>9.3782720305045455</v>
      </c>
      <c r="M43" s="167">
        <v>7.7649104837139564</v>
      </c>
      <c r="N43" s="167">
        <v>7.9667853338310683</v>
      </c>
      <c r="O43" s="167">
        <v>5.4268960359350968</v>
      </c>
      <c r="P43" s="167">
        <v>5.9717805201646179</v>
      </c>
      <c r="Q43" s="168">
        <f>([1]M_F_prov_2015!B41/[1]pop_media_2015!D41)*100000</f>
        <v>6.4307230614754562</v>
      </c>
      <c r="R43" s="169">
        <v>5.77235227973281</v>
      </c>
      <c r="T43" s="166"/>
    </row>
    <row r="44" spans="1:20" x14ac:dyDescent="0.2">
      <c r="A44" s="161">
        <v>27</v>
      </c>
      <c r="B44" s="161" t="s">
        <v>60</v>
      </c>
      <c r="C44" s="167">
        <v>12.975505952049947</v>
      </c>
      <c r="D44" s="167">
        <v>11.846118915290377</v>
      </c>
      <c r="E44" s="167">
        <v>11.558234442800879</v>
      </c>
      <c r="F44" s="167">
        <v>10.64067894870092</v>
      </c>
      <c r="G44" s="167">
        <v>11.814716020511321</v>
      </c>
      <c r="H44" s="167">
        <v>10.561027260196399</v>
      </c>
      <c r="I44" s="167">
        <v>9.2887697567307388</v>
      </c>
      <c r="J44" s="167">
        <v>10.044020310443928</v>
      </c>
      <c r="K44" s="167">
        <v>6.4137282289558453</v>
      </c>
      <c r="L44" s="167">
        <v>8.1658157649949228</v>
      </c>
      <c r="M44" s="167">
        <v>7.0902625878749417</v>
      </c>
      <c r="N44" s="167">
        <v>6.4925176685014918</v>
      </c>
      <c r="O44" s="167">
        <v>5.9795148854747033</v>
      </c>
      <c r="P44" s="167">
        <v>6.8763005968978561</v>
      </c>
      <c r="Q44" s="168">
        <f>([1]M_F_prov_2015!B42/[1]pop_media_2015!D42)*100000</f>
        <v>6.8849065344764613</v>
      </c>
      <c r="R44" s="169">
        <v>5.3315626082973653</v>
      </c>
      <c r="T44" s="166"/>
    </row>
    <row r="45" spans="1:20" x14ac:dyDescent="0.2">
      <c r="A45" s="161">
        <v>28</v>
      </c>
      <c r="B45" s="161" t="s">
        <v>174</v>
      </c>
      <c r="C45" s="167">
        <v>15.561569289950352</v>
      </c>
      <c r="D45" s="167">
        <v>14.664674617266657</v>
      </c>
      <c r="E45" s="167">
        <v>15.330592022168966</v>
      </c>
      <c r="F45" s="167">
        <v>11.583930450540345</v>
      </c>
      <c r="G45" s="167">
        <v>12.832961404584662</v>
      </c>
      <c r="H45" s="167">
        <v>11.272146244825379</v>
      </c>
      <c r="I45" s="167">
        <v>10.719460007202137</v>
      </c>
      <c r="J45" s="167">
        <v>9.4915927665233735</v>
      </c>
      <c r="K45" s="167">
        <v>7.7717768471105408</v>
      </c>
      <c r="L45" s="167">
        <v>7.5184201293168265</v>
      </c>
      <c r="M45" s="167">
        <v>7.0640925113555291</v>
      </c>
      <c r="N45" s="167">
        <v>8.6545290502790273</v>
      </c>
      <c r="O45" s="167">
        <v>6.4374884996950241</v>
      </c>
      <c r="P45" s="167">
        <v>5.4413668713580847</v>
      </c>
      <c r="Q45" s="168">
        <f>([1]M_F_prov_2015!B43/[1]pop_media_2015!D43)*100000</f>
        <v>6.292719163942933</v>
      </c>
      <c r="R45" s="169">
        <v>7.2258454944877517</v>
      </c>
      <c r="T45" s="166"/>
    </row>
    <row r="46" spans="1:20" x14ac:dyDescent="0.2">
      <c r="A46" s="161">
        <v>29</v>
      </c>
      <c r="B46" s="161" t="s">
        <v>175</v>
      </c>
      <c r="C46" s="167">
        <v>19.365990436497064</v>
      </c>
      <c r="D46" s="167">
        <v>17.759165071439341</v>
      </c>
      <c r="E46" s="167">
        <v>23.087975493763157</v>
      </c>
      <c r="F46" s="167">
        <v>11.915351698040336</v>
      </c>
      <c r="G46" s="167">
        <v>15.189301805269045</v>
      </c>
      <c r="H46" s="167">
        <v>20.547804467092693</v>
      </c>
      <c r="I46" s="167">
        <v>16.007782244906753</v>
      </c>
      <c r="J46" s="167">
        <v>13.10369114599969</v>
      </c>
      <c r="K46" s="167">
        <v>6.1497967492174386</v>
      </c>
      <c r="L46" s="167">
        <v>10.278886755448838</v>
      </c>
      <c r="M46" s="167">
        <v>13.19470644870661</v>
      </c>
      <c r="N46" s="167">
        <v>10.728064203338079</v>
      </c>
      <c r="O46" s="167">
        <v>5.3431427954912092</v>
      </c>
      <c r="P46" s="167">
        <v>7.3983497569847616</v>
      </c>
      <c r="Q46" s="168">
        <f>([1]M_F_prov_2015!B44/[1]pop_media_2015!D44)*100000</f>
        <v>7.4522898195510825</v>
      </c>
      <c r="R46" s="169">
        <v>6.5498186811355286</v>
      </c>
      <c r="T46" s="166"/>
    </row>
    <row r="47" spans="1:20" s="162" customFormat="1" x14ac:dyDescent="0.2">
      <c r="A47" s="163"/>
      <c r="B47" s="163" t="s">
        <v>117</v>
      </c>
      <c r="C47" s="164">
        <v>17.506462379500356</v>
      </c>
      <c r="D47" s="164">
        <v>17.116610068023768</v>
      </c>
      <c r="E47" s="164">
        <v>15.611092436551608</v>
      </c>
      <c r="F47" s="164">
        <v>12.784032158943118</v>
      </c>
      <c r="G47" s="164">
        <v>13.912377017086399</v>
      </c>
      <c r="H47" s="164">
        <v>11.798356123409144</v>
      </c>
      <c r="I47" s="164">
        <v>10.248192206497768</v>
      </c>
      <c r="J47" s="164">
        <v>9.0321701266720797</v>
      </c>
      <c r="K47" s="164">
        <v>9.5785401404279469</v>
      </c>
      <c r="L47" s="164">
        <v>8.4342647327361657</v>
      </c>
      <c r="M47" s="164">
        <v>6.8891167947235923</v>
      </c>
      <c r="N47" s="164">
        <v>6.9682412159171028</v>
      </c>
      <c r="O47" s="164">
        <v>6.7721296675169897</v>
      </c>
      <c r="P47" s="164">
        <v>8.1417146858214071</v>
      </c>
      <c r="Q47" s="165">
        <f>([1]M_F_prov_2015!B45/[1]pop_media_2015!D45)*100000</f>
        <v>5.7181600594688646</v>
      </c>
      <c r="R47" s="166">
        <v>7.0469116109079781</v>
      </c>
      <c r="T47" s="166"/>
    </row>
    <row r="48" spans="1:20" x14ac:dyDescent="0.2">
      <c r="A48" s="161">
        <v>30</v>
      </c>
      <c r="B48" s="161" t="s">
        <v>176</v>
      </c>
      <c r="C48" s="167">
        <v>18.901950951366054</v>
      </c>
      <c r="D48" s="167">
        <v>16.725253113636562</v>
      </c>
      <c r="E48" s="167">
        <v>17.214518725092741</v>
      </c>
      <c r="F48" s="167">
        <v>16.750944857983395</v>
      </c>
      <c r="G48" s="167">
        <v>13.280099107482483</v>
      </c>
      <c r="H48" s="167">
        <v>14.756377876784244</v>
      </c>
      <c r="I48" s="167">
        <v>10.913846472287297</v>
      </c>
      <c r="J48" s="167">
        <v>10.093467377072315</v>
      </c>
      <c r="K48" s="167">
        <v>9.1331520371588812</v>
      </c>
      <c r="L48" s="167">
        <v>10.814479469270097</v>
      </c>
      <c r="M48" s="167">
        <v>7.2819816699451145</v>
      </c>
      <c r="N48" s="167">
        <v>7.6523517916768542</v>
      </c>
      <c r="O48" s="167">
        <v>7.2587512156081759</v>
      </c>
      <c r="P48" s="167">
        <v>9.1237223297518071</v>
      </c>
      <c r="Q48" s="168">
        <f>([1]M_F_prov_2015!B46/[1]pop_media_2015!D46)*100000</f>
        <v>6.171327265484889</v>
      </c>
      <c r="R48" s="169">
        <v>7.9310747858609805</v>
      </c>
      <c r="T48" s="166"/>
    </row>
    <row r="49" spans="1:20" x14ac:dyDescent="0.2">
      <c r="A49" s="161">
        <v>31</v>
      </c>
      <c r="B49" s="161" t="s">
        <v>177</v>
      </c>
      <c r="C49" s="167">
        <v>15.393693716807348</v>
      </c>
      <c r="D49" s="167">
        <v>23.402248078456036</v>
      </c>
      <c r="E49" s="167">
        <v>15.268174580670491</v>
      </c>
      <c r="F49" s="167">
        <v>10.118933608953812</v>
      </c>
      <c r="G49" s="167">
        <v>15.818632191635539</v>
      </c>
      <c r="H49" s="167">
        <v>8.6027055508957577</v>
      </c>
      <c r="I49" s="167">
        <v>10.709351762937789</v>
      </c>
      <c r="J49" s="167">
        <v>4.9761677110694853</v>
      </c>
      <c r="K49" s="167">
        <v>8.5178573329878873</v>
      </c>
      <c r="L49" s="167">
        <v>4.9755133663612652</v>
      </c>
      <c r="M49" s="167">
        <v>5.7066021820620092</v>
      </c>
      <c r="N49" s="167">
        <v>7.1284983105459006</v>
      </c>
      <c r="O49" s="167">
        <v>3.549548142521457</v>
      </c>
      <c r="P49" s="167">
        <v>7.0928776868707288</v>
      </c>
      <c r="Q49" s="168">
        <f>([1]M_F_prov_2015!B47/[1]pop_media_2015!D47)*100000</f>
        <v>4.9792826276385753</v>
      </c>
      <c r="R49" s="169">
        <v>5.4938522153754068</v>
      </c>
      <c r="T49" s="166"/>
    </row>
    <row r="50" spans="1:20" x14ac:dyDescent="0.2">
      <c r="A50" s="161">
        <v>32</v>
      </c>
      <c r="B50" s="161" t="s">
        <v>143</v>
      </c>
      <c r="C50" s="167">
        <v>14.023712447900875</v>
      </c>
      <c r="D50" s="167">
        <v>10.784175466830366</v>
      </c>
      <c r="E50" s="167">
        <v>9.6086962879099627</v>
      </c>
      <c r="F50" s="167">
        <v>5.0428007715485181</v>
      </c>
      <c r="G50" s="167">
        <v>11.40935059666678</v>
      </c>
      <c r="H50" s="167">
        <v>8.9220847088213926</v>
      </c>
      <c r="I50" s="167">
        <v>6.3896674817042518</v>
      </c>
      <c r="J50" s="167">
        <v>7.6778706705340385</v>
      </c>
      <c r="K50" s="167">
        <v>6.835430600086724</v>
      </c>
      <c r="L50" s="167">
        <v>6.4192406038365659</v>
      </c>
      <c r="M50" s="167">
        <v>3.0059948125118092</v>
      </c>
      <c r="N50" s="167">
        <v>4.3104563049044371</v>
      </c>
      <c r="O50" s="167">
        <v>5.5629609501537303</v>
      </c>
      <c r="P50" s="167">
        <v>5.0871923573413484</v>
      </c>
      <c r="Q50" s="168">
        <f>([1]M_F_prov_2015!B48/[1]pop_media_2015!D48)*100000</f>
        <v>2.9727336621742997</v>
      </c>
      <c r="R50" s="169">
        <v>5.6351362012419841</v>
      </c>
      <c r="T50" s="166"/>
    </row>
    <row r="51" spans="1:20" x14ac:dyDescent="0.2">
      <c r="A51" s="161">
        <v>93</v>
      </c>
      <c r="B51" s="161" t="s">
        <v>178</v>
      </c>
      <c r="C51" s="167">
        <v>18.941420150514137</v>
      </c>
      <c r="D51" s="167">
        <v>20.140427393759243</v>
      </c>
      <c r="E51" s="167">
        <v>17.824181587277646</v>
      </c>
      <c r="F51" s="167">
        <v>13.213866428139436</v>
      </c>
      <c r="G51" s="167">
        <v>16.132230516130551</v>
      </c>
      <c r="H51" s="167">
        <v>10.329528623623633</v>
      </c>
      <c r="I51" s="167">
        <v>11.853178627401915</v>
      </c>
      <c r="J51" s="167">
        <v>10.072816716976595</v>
      </c>
      <c r="K51" s="167">
        <v>12.902455821184864</v>
      </c>
      <c r="L51" s="167">
        <v>7.4067037109195741</v>
      </c>
      <c r="M51" s="167">
        <v>9.6559426694497237</v>
      </c>
      <c r="N51" s="167">
        <v>7.6982047145088712</v>
      </c>
      <c r="O51" s="167">
        <v>8.2861263156217397</v>
      </c>
      <c r="P51" s="167">
        <v>9.2266184761444183</v>
      </c>
      <c r="Q51" s="168">
        <f>([1]M_F_prov_2015!B49/[1]pop_media_2015!D49)*100000</f>
        <v>7.3392621807819829</v>
      </c>
      <c r="R51" s="169">
        <v>5.0010537934779116</v>
      </c>
      <c r="T51" s="166"/>
    </row>
    <row r="52" spans="1:20" s="162" customFormat="1" x14ac:dyDescent="0.2">
      <c r="A52" s="163"/>
      <c r="B52" s="163" t="s">
        <v>118</v>
      </c>
      <c r="C52" s="164">
        <v>20.450718234003759</v>
      </c>
      <c r="D52" s="164">
        <v>19.73049000884496</v>
      </c>
      <c r="E52" s="164">
        <v>18.742859862909366</v>
      </c>
      <c r="F52" s="164">
        <v>16.703151156159748</v>
      </c>
      <c r="G52" s="164">
        <v>15.434520021063866</v>
      </c>
      <c r="H52" s="164">
        <v>13.010240072722173</v>
      </c>
      <c r="I52" s="164">
        <v>12.701220764319281</v>
      </c>
      <c r="J52" s="164">
        <v>12.359107941802071</v>
      </c>
      <c r="K52" s="164">
        <v>9.8740011933034619</v>
      </c>
      <c r="L52" s="164">
        <v>9.2845275894599553</v>
      </c>
      <c r="M52" s="164">
        <v>9.2244721094050064</v>
      </c>
      <c r="N52" s="164">
        <v>8.7168688731738015</v>
      </c>
      <c r="O52" s="164">
        <v>7.7970579932253994</v>
      </c>
      <c r="P52" s="164">
        <v>7.3509064207132804</v>
      </c>
      <c r="Q52" s="165">
        <f>([1]M_F_prov_2015!B50/[1]pop_media_2015!D50)*100000</f>
        <v>7.3269507950303501</v>
      </c>
      <c r="R52" s="166">
        <v>3.8334085817240116</v>
      </c>
      <c r="T52" s="166"/>
    </row>
    <row r="53" spans="1:20" x14ac:dyDescent="0.2">
      <c r="A53" s="161">
        <v>33</v>
      </c>
      <c r="B53" s="161" t="s">
        <v>179</v>
      </c>
      <c r="C53" s="167">
        <v>25.783945702043756</v>
      </c>
      <c r="D53" s="167">
        <v>21.170702016698392</v>
      </c>
      <c r="E53" s="167">
        <v>22.860440756793018</v>
      </c>
      <c r="F53" s="167">
        <v>17.799796785653363</v>
      </c>
      <c r="G53" s="167">
        <v>15.452453352906442</v>
      </c>
      <c r="H53" s="167">
        <v>13.521612653305851</v>
      </c>
      <c r="I53" s="167">
        <v>15.212568479195909</v>
      </c>
      <c r="J53" s="167">
        <v>16.808495800558255</v>
      </c>
      <c r="K53" s="167">
        <v>12.041429601021397</v>
      </c>
      <c r="L53" s="167">
        <v>8.8169581846941121</v>
      </c>
      <c r="M53" s="167">
        <v>11.258289795415765</v>
      </c>
      <c r="N53" s="167">
        <v>11.212805023336651</v>
      </c>
      <c r="O53" s="167">
        <v>11.829810775217938</v>
      </c>
      <c r="P53" s="167">
        <v>9.3669340290305563</v>
      </c>
      <c r="Q53" s="168">
        <f>([1]M_F_prov_2015!B51/[1]pop_media_2015!D51)*100000</f>
        <v>9.738961061546755</v>
      </c>
      <c r="R53" s="169">
        <v>6.7216669734094054</v>
      </c>
      <c r="T53" s="166"/>
    </row>
    <row r="54" spans="1:20" x14ac:dyDescent="0.2">
      <c r="A54" s="161">
        <v>34</v>
      </c>
      <c r="B54" s="161" t="s">
        <v>180</v>
      </c>
      <c r="C54" s="167">
        <v>17.563329803697972</v>
      </c>
      <c r="D54" s="167">
        <v>15.465413883631633</v>
      </c>
      <c r="E54" s="167">
        <v>17.855324092993545</v>
      </c>
      <c r="F54" s="167">
        <v>12.429895390000397</v>
      </c>
      <c r="G54" s="167">
        <v>13.792135281144057</v>
      </c>
      <c r="H54" s="167">
        <v>11.75768873233744</v>
      </c>
      <c r="I54" s="167">
        <v>10.694680247290174</v>
      </c>
      <c r="J54" s="167">
        <v>13.669195867586261</v>
      </c>
      <c r="K54" s="167">
        <v>11.852947591006933</v>
      </c>
      <c r="L54" s="167">
        <v>9.1795592399324946</v>
      </c>
      <c r="M54" s="167">
        <v>8.435032094125587</v>
      </c>
      <c r="N54" s="167">
        <v>7.2243137775820214</v>
      </c>
      <c r="O54" s="167">
        <v>8.4646401098115476</v>
      </c>
      <c r="P54" s="167">
        <v>6.3022609361108293</v>
      </c>
      <c r="Q54" s="168">
        <f>([1]M_F_prov_2015!B52/[1]pop_media_2015!D52)*100000</f>
        <v>7.1654651450502866</v>
      </c>
      <c r="R54" s="169">
        <v>6.9012127364016598</v>
      </c>
      <c r="T54" s="166"/>
    </row>
    <row r="55" spans="1:20" x14ac:dyDescent="0.2">
      <c r="A55" s="161">
        <v>35</v>
      </c>
      <c r="B55" s="161" t="s">
        <v>181</v>
      </c>
      <c r="C55" s="167">
        <v>24.547013612535341</v>
      </c>
      <c r="D55" s="167">
        <v>19.010534458232545</v>
      </c>
      <c r="E55" s="167">
        <v>21.284417871171225</v>
      </c>
      <c r="F55" s="167">
        <v>14.339729274346434</v>
      </c>
      <c r="G55" s="167">
        <v>17.008478311597397</v>
      </c>
      <c r="H55" s="167">
        <v>8.8041596583167063</v>
      </c>
      <c r="I55" s="167">
        <v>13.319018751563975</v>
      </c>
      <c r="J55" s="167">
        <v>11.911060114127807</v>
      </c>
      <c r="K55" s="167">
        <v>6.66886346875049</v>
      </c>
      <c r="L55" s="167">
        <v>9.3407384632150041</v>
      </c>
      <c r="M55" s="167">
        <v>11.028931596437848</v>
      </c>
      <c r="N55" s="167">
        <v>8.4595862493270779</v>
      </c>
      <c r="O55" s="167">
        <v>6.8134975386240137</v>
      </c>
      <c r="P55" s="167">
        <v>7.6814556545818</v>
      </c>
      <c r="Q55" s="168">
        <f>([1]M_F_prov_2015!B53/[1]pop_media_2015!D53)*100000</f>
        <v>7.3162495779086782</v>
      </c>
      <c r="R55" s="169">
        <v>7.3201976453364246</v>
      </c>
      <c r="T55" s="166"/>
    </row>
    <row r="56" spans="1:20" x14ac:dyDescent="0.2">
      <c r="A56" s="161">
        <v>36</v>
      </c>
      <c r="B56" s="161" t="s">
        <v>182</v>
      </c>
      <c r="C56" s="167">
        <v>18.339688984170952</v>
      </c>
      <c r="D56" s="167">
        <v>18.812994135049077</v>
      </c>
      <c r="E56" s="167">
        <v>16.766059906063493</v>
      </c>
      <c r="F56" s="167">
        <v>13.976959519806963</v>
      </c>
      <c r="G56" s="167">
        <v>14.475826512552446</v>
      </c>
      <c r="H56" s="167">
        <v>10.157386428670513</v>
      </c>
      <c r="I56" s="167">
        <v>10.991840440637286</v>
      </c>
      <c r="J56" s="167">
        <v>7.4462381604813253</v>
      </c>
      <c r="K56" s="167">
        <v>7.6669138754922681</v>
      </c>
      <c r="L56" s="167">
        <v>8.4980626614906623</v>
      </c>
      <c r="M56" s="167">
        <v>7.7353799494573199</v>
      </c>
      <c r="N56" s="167">
        <v>7.5680506011506345</v>
      </c>
      <c r="O56" s="167">
        <v>8.4935226093253107</v>
      </c>
      <c r="P56" s="167">
        <v>6.1284902108058112</v>
      </c>
      <c r="Q56" s="168">
        <f>([1]M_F_prov_2015!B54/[1]pop_media_2015!D54)*100000</f>
        <v>6.1253299487324133</v>
      </c>
      <c r="R56" s="169">
        <v>4.9070011754498273</v>
      </c>
      <c r="T56" s="166"/>
    </row>
    <row r="57" spans="1:20" x14ac:dyDescent="0.2">
      <c r="A57" s="161">
        <v>37</v>
      </c>
      <c r="B57" s="161" t="s">
        <v>61</v>
      </c>
      <c r="C57" s="167">
        <v>14.348781640569593</v>
      </c>
      <c r="D57" s="167">
        <v>15.706001110327023</v>
      </c>
      <c r="E57" s="167">
        <v>14.535143862671093</v>
      </c>
      <c r="F57" s="167">
        <v>13.454792435608056</v>
      </c>
      <c r="G57" s="167">
        <v>10.053922179433632</v>
      </c>
      <c r="H57" s="167">
        <v>11.925023543935993</v>
      </c>
      <c r="I57" s="167">
        <v>10.887661531143468</v>
      </c>
      <c r="J57" s="167">
        <v>10.355691864819518</v>
      </c>
      <c r="K57" s="167">
        <v>10.057743892512788</v>
      </c>
      <c r="L57" s="167">
        <v>8.8657600224324344</v>
      </c>
      <c r="M57" s="167">
        <v>8.1086185377389484</v>
      </c>
      <c r="N57" s="167">
        <v>7.626857521149276</v>
      </c>
      <c r="O57" s="167">
        <v>6.2253652507140345</v>
      </c>
      <c r="P57" s="167">
        <v>7.9780881808114019</v>
      </c>
      <c r="Q57" s="168">
        <f>([1]M_F_prov_2015!B55/[1]pop_media_2015!D55)*100000</f>
        <v>6.3676713326441661</v>
      </c>
      <c r="R57" s="169">
        <v>6.3828489095184233</v>
      </c>
      <c r="T57" s="166"/>
    </row>
    <row r="58" spans="1:20" x14ac:dyDescent="0.2">
      <c r="A58" s="161">
        <v>38</v>
      </c>
      <c r="B58" s="161" t="s">
        <v>183</v>
      </c>
      <c r="C58" s="167">
        <v>20.895760627453257</v>
      </c>
      <c r="D58" s="167">
        <v>27.319982387330505</v>
      </c>
      <c r="E58" s="167">
        <v>22.350195636777393</v>
      </c>
      <c r="F58" s="167">
        <v>24.861347398303355</v>
      </c>
      <c r="G58" s="167">
        <v>20.724106021072384</v>
      </c>
      <c r="H58" s="167">
        <v>18.353438473682171</v>
      </c>
      <c r="I58" s="167">
        <v>13.977595910554797</v>
      </c>
      <c r="J58" s="167">
        <v>17.295445910619403</v>
      </c>
      <c r="K58" s="167">
        <v>11.022522688025866</v>
      </c>
      <c r="L58" s="167">
        <v>12.424166698433002</v>
      </c>
      <c r="M58" s="167">
        <v>8.7678361828800924</v>
      </c>
      <c r="N58" s="167">
        <v>11.338205927330604</v>
      </c>
      <c r="O58" s="167">
        <v>9.8894640475598461</v>
      </c>
      <c r="P58" s="167">
        <v>8.7425652942719267</v>
      </c>
      <c r="Q58" s="168">
        <f>([1]M_F_prov_2015!B56/[1]pop_media_2015!D56)*100000</f>
        <v>11.05584762207144</v>
      </c>
      <c r="R58" s="169">
        <v>5.276277286909699</v>
      </c>
      <c r="T58" s="166"/>
    </row>
    <row r="59" spans="1:20" x14ac:dyDescent="0.2">
      <c r="A59" s="161">
        <v>39</v>
      </c>
      <c r="B59" s="161" t="s">
        <v>184</v>
      </c>
      <c r="C59" s="167">
        <v>33.387876459100568</v>
      </c>
      <c r="D59" s="167">
        <v>29.483916952679746</v>
      </c>
      <c r="E59" s="167">
        <v>24.100382345477563</v>
      </c>
      <c r="F59" s="167">
        <v>33.077496650202669</v>
      </c>
      <c r="G59" s="167">
        <v>26.613439787092481</v>
      </c>
      <c r="H59" s="167">
        <v>24.69986236687803</v>
      </c>
      <c r="I59" s="167">
        <v>15.981169306945445</v>
      </c>
      <c r="J59" s="167">
        <v>17.861355890181986</v>
      </c>
      <c r="K59" s="167">
        <v>14.222877762267233</v>
      </c>
      <c r="L59" s="167">
        <v>11.505177983796003</v>
      </c>
      <c r="M59" s="167">
        <v>11.198164542704721</v>
      </c>
      <c r="N59" s="167">
        <v>13.237487005849152</v>
      </c>
      <c r="O59" s="167">
        <v>10.533495874594879</v>
      </c>
      <c r="P59" s="167">
        <v>9.434503509252826</v>
      </c>
      <c r="Q59" s="168">
        <f>([1]M_F_prov_2015!B57/[1]pop_media_2015!D57)*100000</f>
        <v>9.6997914544837283</v>
      </c>
      <c r="R59" s="169">
        <v>6.5507351959587918</v>
      </c>
      <c r="T59" s="166"/>
    </row>
    <row r="60" spans="1:20" x14ac:dyDescent="0.2">
      <c r="A60" s="161">
        <v>40</v>
      </c>
      <c r="B60" s="161" t="s">
        <v>185</v>
      </c>
      <c r="C60" s="167">
        <v>19.861639900076369</v>
      </c>
      <c r="D60" s="167">
        <v>21.381049170859573</v>
      </c>
      <c r="E60" s="167">
        <v>20.070080321561178</v>
      </c>
      <c r="F60" s="167">
        <v>15.500945693660521</v>
      </c>
      <c r="G60" s="167">
        <v>14.821841465583683</v>
      </c>
      <c r="H60" s="167">
        <v>13.379465731174422</v>
      </c>
      <c r="I60" s="167">
        <v>15.112929376220468</v>
      </c>
      <c r="J60" s="167">
        <v>14.152871984651997</v>
      </c>
      <c r="K60" s="167">
        <v>10.117571367791879</v>
      </c>
      <c r="L60" s="167">
        <v>8.7535577419425437</v>
      </c>
      <c r="M60" s="167">
        <v>11.534616666239458</v>
      </c>
      <c r="N60" s="167">
        <v>8.1685373468080158</v>
      </c>
      <c r="O60" s="167">
        <v>5.5734793584925253</v>
      </c>
      <c r="P60" s="167">
        <v>5.2994638709050603</v>
      </c>
      <c r="Q60" s="168">
        <f>([1]M_F_prov_2015!B58/[1]pop_media_2015!D58)*100000</f>
        <v>6.0721216245961411</v>
      </c>
      <c r="R60" s="169">
        <v>11.146073581233443</v>
      </c>
      <c r="T60" s="166"/>
    </row>
    <row r="61" spans="1:20" x14ac:dyDescent="0.2">
      <c r="A61" s="161">
        <v>99</v>
      </c>
      <c r="B61" s="161" t="s">
        <v>186</v>
      </c>
      <c r="C61" s="167">
        <v>21.717245149048399</v>
      </c>
      <c r="D61" s="167">
        <v>17.150061211122726</v>
      </c>
      <c r="E61" s="167">
        <v>17.332587069167857</v>
      </c>
      <c r="F61" s="167">
        <v>13.549096756595825</v>
      </c>
      <c r="G61" s="167">
        <v>15.153036862405139</v>
      </c>
      <c r="H61" s="167">
        <v>9.7562505335449501</v>
      </c>
      <c r="I61" s="167">
        <v>13.076326171750663</v>
      </c>
      <c r="J61" s="167">
        <v>9.507075131358917</v>
      </c>
      <c r="K61" s="167">
        <v>7.7130865928110683</v>
      </c>
      <c r="L61" s="167">
        <v>7.2054460641034073</v>
      </c>
      <c r="M61" s="167">
        <v>7.4691779702820087</v>
      </c>
      <c r="N61" s="167">
        <v>7.088329835396654</v>
      </c>
      <c r="O61" s="167">
        <v>5.4448107928249492</v>
      </c>
      <c r="P61" s="167">
        <v>5.6762760044394458</v>
      </c>
      <c r="Q61" s="168">
        <f>([1]M_F_prov_2015!B59/[1]pop_media_2015!D59)*100000</f>
        <v>5.6660434018924581</v>
      </c>
      <c r="R61" s="169">
        <v>8.9406709845850063</v>
      </c>
      <c r="T61" s="166"/>
    </row>
    <row r="62" spans="1:20" s="162" customFormat="1" x14ac:dyDescent="0.2">
      <c r="A62" s="163"/>
      <c r="B62" s="163" t="s">
        <v>187</v>
      </c>
      <c r="C62" s="164">
        <v>14.460672838509955</v>
      </c>
      <c r="D62" s="164">
        <v>14.43462509811749</v>
      </c>
      <c r="E62" s="164">
        <v>12.150858916113371</v>
      </c>
      <c r="F62" s="164">
        <v>12.069903141733544</v>
      </c>
      <c r="G62" s="164">
        <v>10.770902719930723</v>
      </c>
      <c r="H62" s="164">
        <v>10.6930644151003</v>
      </c>
      <c r="I62" s="164">
        <v>9.6272101769521932</v>
      </c>
      <c r="J62" s="164">
        <v>8.783978968194246</v>
      </c>
      <c r="K62" s="164">
        <v>8.3870419072672142</v>
      </c>
      <c r="L62" s="164">
        <v>8.1741308069611893</v>
      </c>
      <c r="M62" s="164">
        <v>7.59662442267273</v>
      </c>
      <c r="N62" s="164">
        <v>6.7631430018463723</v>
      </c>
      <c r="O62" s="164">
        <v>6.2057043642857925</v>
      </c>
      <c r="P62" s="164">
        <v>6.3572267244070613</v>
      </c>
      <c r="Q62" s="165">
        <f>([1]M_F_prov_2015!B60/[1]pop_media_2015!D60)*100000</f>
        <v>6.407698510334277</v>
      </c>
      <c r="R62" s="166">
        <v>8.6221325069611048</v>
      </c>
      <c r="T62" s="166"/>
    </row>
    <row r="63" spans="1:20" s="162" customFormat="1" x14ac:dyDescent="0.2">
      <c r="A63" s="163"/>
      <c r="B63" s="163" t="s">
        <v>119</v>
      </c>
      <c r="C63" s="164">
        <v>14.330870626134617</v>
      </c>
      <c r="D63" s="164">
        <v>13.903117538582936</v>
      </c>
      <c r="E63" s="164">
        <v>12.331382900662328</v>
      </c>
      <c r="F63" s="164">
        <v>11.228027413313562</v>
      </c>
      <c r="G63" s="164">
        <v>10.157360522885208</v>
      </c>
      <c r="H63" s="164">
        <v>9.8711175992659008</v>
      </c>
      <c r="I63" s="164">
        <v>8.9480398165540684</v>
      </c>
      <c r="J63" s="164">
        <v>8.1581175474493755</v>
      </c>
      <c r="K63" s="164">
        <v>7.6451667132729542</v>
      </c>
      <c r="L63" s="164">
        <v>8.3534799614757151</v>
      </c>
      <c r="M63" s="164">
        <v>7.2239287050031029</v>
      </c>
      <c r="N63" s="164">
        <v>6.8744321121298677</v>
      </c>
      <c r="O63" s="164">
        <v>6.0188041952677427</v>
      </c>
      <c r="P63" s="164">
        <v>6.6638545200592008</v>
      </c>
      <c r="Q63" s="165">
        <f>([1]M_F_prov_2015!B61/[1]pop_media_2015!D61)*100000</f>
        <v>6.5892566838271902</v>
      </c>
      <c r="R63" s="166">
        <v>5.6526673896130744</v>
      </c>
      <c r="T63" s="166"/>
    </row>
    <row r="64" spans="1:20" x14ac:dyDescent="0.2">
      <c r="A64" s="161">
        <v>45</v>
      </c>
      <c r="B64" s="161" t="s">
        <v>188</v>
      </c>
      <c r="C64" s="167">
        <v>11.645599102782539</v>
      </c>
      <c r="D64" s="167">
        <v>2.5341347956980527</v>
      </c>
      <c r="E64" s="167">
        <v>13.165523544766579</v>
      </c>
      <c r="F64" s="167">
        <v>11.114254536636624</v>
      </c>
      <c r="G64" s="167">
        <v>7.0680119449401877</v>
      </c>
      <c r="H64" s="167">
        <v>10.613189667807163</v>
      </c>
      <c r="I64" s="167">
        <v>9.0674619166599495</v>
      </c>
      <c r="J64" s="167">
        <v>9.0106776530188277</v>
      </c>
      <c r="K64" s="167">
        <v>7.4962518740629678</v>
      </c>
      <c r="L64" s="167">
        <v>9.0020479659122454</v>
      </c>
      <c r="M64" s="167">
        <v>6.5096342587028806</v>
      </c>
      <c r="N64" s="167">
        <v>5.015460155930656</v>
      </c>
      <c r="O64" s="167">
        <v>5.5047478450163263</v>
      </c>
      <c r="P64" s="167">
        <v>7.5050471442044779</v>
      </c>
      <c r="Q64" s="168">
        <f>([1]M_F_prov_2015!B62/[1]pop_media_2015!D62)*100000</f>
        <v>3.0216957756693055</v>
      </c>
      <c r="R64" s="169">
        <v>6.0575106357581152</v>
      </c>
      <c r="T64" s="166"/>
    </row>
    <row r="65" spans="1:20" x14ac:dyDescent="0.2">
      <c r="A65" s="161">
        <v>46</v>
      </c>
      <c r="B65" s="161" t="s">
        <v>189</v>
      </c>
      <c r="C65" s="167">
        <v>17.726401057138098</v>
      </c>
      <c r="D65" s="167">
        <v>23.876112485999609</v>
      </c>
      <c r="E65" s="167">
        <v>11.765382234540221</v>
      </c>
      <c r="F65" s="167">
        <v>9.8404255319148941</v>
      </c>
      <c r="G65" s="167">
        <v>11.91667858334525</v>
      </c>
      <c r="H65" s="167">
        <v>11.886931507500654</v>
      </c>
      <c r="I65" s="167">
        <v>7.0873489508754846</v>
      </c>
      <c r="J65" s="167">
        <v>9.3666334498091537</v>
      </c>
      <c r="K65" s="167">
        <v>9.8314933779717641</v>
      </c>
      <c r="L65" s="167">
        <v>8.5108577913034509</v>
      </c>
      <c r="M65" s="167">
        <v>9.7963645175677172</v>
      </c>
      <c r="N65" s="167">
        <v>7.4724934937772165</v>
      </c>
      <c r="O65" s="167">
        <v>5.6183003364595772</v>
      </c>
      <c r="P65" s="167">
        <v>6.5983316372237271</v>
      </c>
      <c r="Q65" s="168">
        <f>([1]M_F_prov_2015!B63/[1]pop_media_2015!D63)*100000</f>
        <v>11.469263647786558</v>
      </c>
      <c r="R65" s="169">
        <v>6.6516759084446235</v>
      </c>
      <c r="T65" s="166"/>
    </row>
    <row r="66" spans="1:20" x14ac:dyDescent="0.2">
      <c r="A66" s="161">
        <v>47</v>
      </c>
      <c r="B66" s="161" t="s">
        <v>190</v>
      </c>
      <c r="C66" s="167">
        <v>8.5801526148015093</v>
      </c>
      <c r="D66" s="167">
        <v>5.9378345830619557</v>
      </c>
      <c r="E66" s="167">
        <v>6.6241860071430798</v>
      </c>
      <c r="F66" s="167">
        <v>6.9175302960520932</v>
      </c>
      <c r="G66" s="167">
        <v>11.189538142789335</v>
      </c>
      <c r="H66" s="167">
        <v>4.6632003544032274</v>
      </c>
      <c r="I66" s="167">
        <v>4.6165756372649991</v>
      </c>
      <c r="J66" s="167">
        <v>6.6643516813457788</v>
      </c>
      <c r="K66" s="167">
        <v>4.5268722098797252</v>
      </c>
      <c r="L66" s="167">
        <v>5.2101243135661219</v>
      </c>
      <c r="M66" s="167">
        <v>2.0842669112206509</v>
      </c>
      <c r="N66" s="167">
        <v>3.1299448781929784</v>
      </c>
      <c r="O66" s="167">
        <v>2.4169893635203796</v>
      </c>
      <c r="P66" s="167">
        <v>5.4766668321076439</v>
      </c>
      <c r="Q66" s="168">
        <f>([1]M_F_prov_2015!B64/[1]pop_media_2015!D64)*100000</f>
        <v>5.8172162225050981</v>
      </c>
      <c r="R66" s="169">
        <v>4.5650288357654789</v>
      </c>
      <c r="T66" s="166"/>
    </row>
    <row r="67" spans="1:20" x14ac:dyDescent="0.2">
      <c r="A67" s="161">
        <v>48</v>
      </c>
      <c r="B67" s="161" t="s">
        <v>62</v>
      </c>
      <c r="C67" s="167">
        <v>12.098909117384579</v>
      </c>
      <c r="D67" s="167">
        <v>8.4533024591619892</v>
      </c>
      <c r="E67" s="167">
        <v>11.519551505461388</v>
      </c>
      <c r="F67" s="167">
        <v>10.285349526926939</v>
      </c>
      <c r="G67" s="167">
        <v>9.299066976001539</v>
      </c>
      <c r="H67" s="167">
        <v>7.8092722444217779</v>
      </c>
      <c r="I67" s="167">
        <v>6.8344434922954793</v>
      </c>
      <c r="J67" s="167">
        <v>5.9582452445101826</v>
      </c>
      <c r="K67" s="167">
        <v>6.8536430487704196</v>
      </c>
      <c r="L67" s="167">
        <v>8.1592141540676515</v>
      </c>
      <c r="M67" s="167">
        <v>6.0746116753006802</v>
      </c>
      <c r="N67" s="167">
        <v>5.8175553407709586</v>
      </c>
      <c r="O67" s="167">
        <v>5.1137918967455231</v>
      </c>
      <c r="P67" s="167">
        <v>5.2490007091102848</v>
      </c>
      <c r="Q67" s="168">
        <f>([1]M_F_prov_2015!B65/[1]pop_media_2015!D65)*100000</f>
        <v>5.8256415117440987</v>
      </c>
      <c r="R67" s="169">
        <v>8.1917902901685711</v>
      </c>
      <c r="T67" s="166"/>
    </row>
    <row r="68" spans="1:20" x14ac:dyDescent="0.2">
      <c r="A68" s="161">
        <v>49</v>
      </c>
      <c r="B68" s="161" t="s">
        <v>191</v>
      </c>
      <c r="C68" s="167">
        <v>18.674450749197533</v>
      </c>
      <c r="D68" s="167">
        <v>17.759596306003967</v>
      </c>
      <c r="E68" s="167">
        <v>12.5278438969539</v>
      </c>
      <c r="F68" s="167">
        <v>10.652852453428011</v>
      </c>
      <c r="G68" s="167">
        <v>6.3716781938416212</v>
      </c>
      <c r="H68" s="167">
        <v>10.90462992412195</v>
      </c>
      <c r="I68" s="167">
        <v>9.3530552056540728</v>
      </c>
      <c r="J68" s="167">
        <v>6.3046496791383646</v>
      </c>
      <c r="K68" s="167">
        <v>5.0896451170094448</v>
      </c>
      <c r="L68" s="167">
        <v>9.8531875061582426</v>
      </c>
      <c r="M68" s="167">
        <v>6.5639899511281108</v>
      </c>
      <c r="N68" s="167">
        <v>9.2468169324132248</v>
      </c>
      <c r="O68" s="167">
        <v>7.0995204865538035</v>
      </c>
      <c r="P68" s="167">
        <v>7.9465403853483449</v>
      </c>
      <c r="Q68" s="168">
        <f>([1]M_F_prov_2015!B66/[1]pop_media_2015!D66)*100000</f>
        <v>8.5669425320632584</v>
      </c>
      <c r="R68" s="169">
        <v>5.8238923470628743</v>
      </c>
      <c r="T68" s="166"/>
    </row>
    <row r="69" spans="1:20" x14ac:dyDescent="0.2">
      <c r="A69" s="161">
        <v>50</v>
      </c>
      <c r="B69" s="161" t="s">
        <v>192</v>
      </c>
      <c r="C69" s="167">
        <v>16.660353954426121</v>
      </c>
      <c r="D69" s="167">
        <v>18.713231424193868</v>
      </c>
      <c r="E69" s="167">
        <v>13.70582135366967</v>
      </c>
      <c r="F69" s="167">
        <v>13.859017857601158</v>
      </c>
      <c r="G69" s="167">
        <v>11.73794277242553</v>
      </c>
      <c r="H69" s="167">
        <v>8.6278540116349145</v>
      </c>
      <c r="I69" s="167">
        <v>15.076115538324114</v>
      </c>
      <c r="J69" s="167">
        <v>11.921437725389682</v>
      </c>
      <c r="K69" s="167">
        <v>9.8529812042067295</v>
      </c>
      <c r="L69" s="167">
        <v>8.0712520346281167</v>
      </c>
      <c r="M69" s="167">
        <v>7.7953809931558986</v>
      </c>
      <c r="N69" s="167">
        <v>9.462229932187352</v>
      </c>
      <c r="O69" s="167">
        <v>5.7563895924476167</v>
      </c>
      <c r="P69" s="167">
        <v>6.4127685346823897</v>
      </c>
      <c r="Q69" s="168">
        <f>([1]M_F_prov_2015!B67/[1]pop_media_2015!D67)*100000</f>
        <v>6.4077538568151802</v>
      </c>
      <c r="R69" s="169">
        <v>4.7342623994524038</v>
      </c>
      <c r="T69" s="166"/>
    </row>
    <row r="70" spans="1:20" x14ac:dyDescent="0.2">
      <c r="A70" s="161">
        <v>51</v>
      </c>
      <c r="B70" s="161" t="s">
        <v>193</v>
      </c>
      <c r="C70" s="167">
        <v>17.986503919817405</v>
      </c>
      <c r="D70" s="167">
        <v>12.654028070337878</v>
      </c>
      <c r="E70" s="167">
        <v>12.244660562703375</v>
      </c>
      <c r="F70" s="167">
        <v>12.734180055242085</v>
      </c>
      <c r="G70" s="167">
        <v>10.844974107624319</v>
      </c>
      <c r="H70" s="167">
        <v>9.0011296417700422</v>
      </c>
      <c r="I70" s="167">
        <v>8.9222249649802663</v>
      </c>
      <c r="J70" s="167">
        <v>8.5207656936344005</v>
      </c>
      <c r="K70" s="167">
        <v>10.512115212782732</v>
      </c>
      <c r="L70" s="167">
        <v>8.449280281564981</v>
      </c>
      <c r="M70" s="167">
        <v>9.6086233026585326</v>
      </c>
      <c r="N70" s="167">
        <v>10.469148727344109</v>
      </c>
      <c r="O70" s="167">
        <v>7.8136530564406206</v>
      </c>
      <c r="P70" s="167">
        <v>8.656722016785384</v>
      </c>
      <c r="Q70" s="168">
        <f>([1]M_F_prov_2015!B68/[1]pop_media_2015!D68)*100000</f>
        <v>6.6517051501550135</v>
      </c>
      <c r="R70" s="169">
        <v>8.2927948940077147</v>
      </c>
      <c r="T70" s="166"/>
    </row>
    <row r="71" spans="1:20" x14ac:dyDescent="0.2">
      <c r="A71" s="161">
        <v>52</v>
      </c>
      <c r="B71" s="161" t="s">
        <v>194</v>
      </c>
      <c r="C71" s="167">
        <v>19.449152374185815</v>
      </c>
      <c r="D71" s="167">
        <v>19.782785020475181</v>
      </c>
      <c r="E71" s="167">
        <v>18.454784795613257</v>
      </c>
      <c r="F71" s="167">
        <v>17.116360128217096</v>
      </c>
      <c r="G71" s="167">
        <v>13.928304054877517</v>
      </c>
      <c r="H71" s="167">
        <v>16.596229182346246</v>
      </c>
      <c r="I71" s="167">
        <v>13.419293493367995</v>
      </c>
      <c r="J71" s="167">
        <v>8.723024993362916</v>
      </c>
      <c r="K71" s="167">
        <v>7.1554868461438517</v>
      </c>
      <c r="L71" s="167">
        <v>8.6353678385111117</v>
      </c>
      <c r="M71" s="167">
        <v>9.3774850335338851</v>
      </c>
      <c r="N71" s="167">
        <v>5.246176848621567</v>
      </c>
      <c r="O71" s="167">
        <v>10.03685757141503</v>
      </c>
      <c r="P71" s="167">
        <v>9.2404019944483657</v>
      </c>
      <c r="Q71" s="168">
        <f>([1]M_F_prov_2015!B69/[1]pop_media_2015!D69)*100000</f>
        <v>7.4118957220390866</v>
      </c>
      <c r="R71" s="169">
        <v>8.3060026294431193</v>
      </c>
      <c r="T71" s="166"/>
    </row>
    <row r="72" spans="1:20" x14ac:dyDescent="0.2">
      <c r="A72" s="161">
        <v>53</v>
      </c>
      <c r="B72" s="161" t="s">
        <v>195</v>
      </c>
      <c r="C72" s="167">
        <v>11.370796950731284</v>
      </c>
      <c r="D72" s="167">
        <v>20.857083942652501</v>
      </c>
      <c r="E72" s="167">
        <v>18.429347081311224</v>
      </c>
      <c r="F72" s="167">
        <v>12.66775984742387</v>
      </c>
      <c r="G72" s="167">
        <v>14.45706717406309</v>
      </c>
      <c r="H72" s="167">
        <v>18.5966070490439</v>
      </c>
      <c r="I72" s="167">
        <v>13.855628964730498</v>
      </c>
      <c r="J72" s="167">
        <v>14.636299394651806</v>
      </c>
      <c r="K72" s="167">
        <v>10.002682537589626</v>
      </c>
      <c r="L72" s="167">
        <v>14.064601892369499</v>
      </c>
      <c r="M72" s="167">
        <v>12.707431805340297</v>
      </c>
      <c r="N72" s="167">
        <v>10.428332418965056</v>
      </c>
      <c r="O72" s="167">
        <v>9.4153515064562416</v>
      </c>
      <c r="P72" s="167">
        <v>8.897212725683362</v>
      </c>
      <c r="Q72" s="168">
        <f>([1]M_F_prov_2015!B70/[1]pop_media_2015!D70)*100000</f>
        <v>6.6944411592094308</v>
      </c>
      <c r="R72" s="169">
        <v>8.1220158843424937</v>
      </c>
      <c r="T72" s="166"/>
    </row>
    <row r="73" spans="1:20" x14ac:dyDescent="0.2">
      <c r="A73" s="161">
        <v>100</v>
      </c>
      <c r="B73" s="161" t="s">
        <v>196</v>
      </c>
      <c r="C73" s="167">
        <v>8.7784751788614326</v>
      </c>
      <c r="D73" s="167">
        <v>14.367002912583319</v>
      </c>
      <c r="E73" s="167">
        <v>7.7650804332914882</v>
      </c>
      <c r="F73" s="167">
        <v>8.9441438218326557</v>
      </c>
      <c r="G73" s="167">
        <v>5.8694303298619843</v>
      </c>
      <c r="H73" s="167">
        <v>7.036467527737134</v>
      </c>
      <c r="I73" s="167">
        <v>5.3404978165580079</v>
      </c>
      <c r="J73" s="167">
        <v>5.3267227338380065</v>
      </c>
      <c r="K73" s="167">
        <v>5.3132248209341055</v>
      </c>
      <c r="L73" s="167">
        <v>4.886789379377749</v>
      </c>
      <c r="M73" s="167">
        <v>3.6646144825564351</v>
      </c>
      <c r="N73" s="167">
        <v>2.0259688689623596</v>
      </c>
      <c r="O73" s="167">
        <v>3.9877416820693186</v>
      </c>
      <c r="P73" s="167">
        <v>4.3458335308712206</v>
      </c>
      <c r="Q73" s="168">
        <f>([1]M_F_prov_2015!B71/[1]pop_media_2015!D71)*100000</f>
        <v>2.3710260615281262</v>
      </c>
      <c r="R73" s="169">
        <v>6.6948221129974392</v>
      </c>
      <c r="T73" s="166"/>
    </row>
    <row r="74" spans="1:20" s="162" customFormat="1" x14ac:dyDescent="0.2">
      <c r="A74" s="163"/>
      <c r="B74" s="163" t="s">
        <v>120</v>
      </c>
      <c r="C74" s="164">
        <v>14.17852704493442</v>
      </c>
      <c r="D74" s="164">
        <v>13.523254564400274</v>
      </c>
      <c r="E74" s="164">
        <v>15.201670507981177</v>
      </c>
      <c r="F74" s="164">
        <v>12.317626582859431</v>
      </c>
      <c r="G74" s="164">
        <v>11.285295201574769</v>
      </c>
      <c r="H74" s="164">
        <v>11.699943255275212</v>
      </c>
      <c r="I74" s="164">
        <v>10.678546162368455</v>
      </c>
      <c r="J74" s="164">
        <v>9.4134340035047828</v>
      </c>
      <c r="K74" s="164">
        <v>8.5447542898938913</v>
      </c>
      <c r="L74" s="164">
        <v>8.9558397743581839</v>
      </c>
      <c r="M74" s="164">
        <v>6.9034786176066998</v>
      </c>
      <c r="N74" s="164">
        <v>5.6514608461141123</v>
      </c>
      <c r="O74" s="164">
        <v>6.8424733634289989</v>
      </c>
      <c r="P74" s="164">
        <v>5.2469880056086957</v>
      </c>
      <c r="Q74" s="165">
        <f>([1]M_F_prov_2015!B72/[1]pop_media_2015!D72)*100000</f>
        <v>7.1670820401323008</v>
      </c>
      <c r="R74" s="166">
        <v>12.088731287651362</v>
      </c>
      <c r="T74" s="166"/>
    </row>
    <row r="75" spans="1:20" x14ac:dyDescent="0.2">
      <c r="A75" s="161">
        <v>54</v>
      </c>
      <c r="B75" s="161" t="s">
        <v>197</v>
      </c>
      <c r="C75" s="167">
        <v>14.041799960517762</v>
      </c>
      <c r="D75" s="167">
        <v>13.9709683278148</v>
      </c>
      <c r="E75" s="167">
        <v>16.272889853690447</v>
      </c>
      <c r="F75" s="167">
        <v>13.185431384703453</v>
      </c>
      <c r="G75" s="167">
        <v>11.477276984154186</v>
      </c>
      <c r="H75" s="167">
        <v>12.044412185141633</v>
      </c>
      <c r="I75" s="167">
        <v>10.995060861588676</v>
      </c>
      <c r="J75" s="167">
        <v>10.399762202452326</v>
      </c>
      <c r="K75" s="167">
        <v>8.3114196597397143</v>
      </c>
      <c r="L75" s="167">
        <v>7.4993839791731398</v>
      </c>
      <c r="M75" s="167">
        <v>6.5647652256752549</v>
      </c>
      <c r="N75" s="167">
        <v>6.0934785307709243</v>
      </c>
      <c r="O75" s="167">
        <v>7.1045809430953302</v>
      </c>
      <c r="P75" s="167">
        <v>4.3629623611750512</v>
      </c>
      <c r="Q75" s="168">
        <f>([1]M_F_prov_2015!B73/[1]pop_media_2015!D73)*100000</f>
        <v>6.7859741454385061</v>
      </c>
      <c r="R75" s="169">
        <v>2.7573656128934418</v>
      </c>
      <c r="T75" s="166"/>
    </row>
    <row r="76" spans="1:20" x14ac:dyDescent="0.2">
      <c r="A76" s="161">
        <v>55</v>
      </c>
      <c r="B76" s="161" t="s">
        <v>198</v>
      </c>
      <c r="C76" s="167">
        <v>14.554981442398661</v>
      </c>
      <c r="D76" s="167">
        <v>12.283978280106552</v>
      </c>
      <c r="E76" s="167">
        <v>12.22186763717349</v>
      </c>
      <c r="F76" s="167">
        <v>9.8911968348170127</v>
      </c>
      <c r="G76" s="167">
        <v>10.746044112511083</v>
      </c>
      <c r="H76" s="167">
        <v>10.728318738349717</v>
      </c>
      <c r="I76" s="167">
        <v>9.7825168637250943</v>
      </c>
      <c r="J76" s="167">
        <v>6.6122988759091914</v>
      </c>
      <c r="K76" s="167">
        <v>9.2095972774676227</v>
      </c>
      <c r="L76" s="167">
        <v>13.116531639260401</v>
      </c>
      <c r="M76" s="167">
        <v>7.8739985258124987</v>
      </c>
      <c r="N76" s="167">
        <v>4.3804413294639435</v>
      </c>
      <c r="O76" s="167">
        <v>6.0883992076383313</v>
      </c>
      <c r="P76" s="167">
        <v>7.7899820830412088</v>
      </c>
      <c r="Q76" s="168">
        <f>([1]M_F_prov_2015!B74/[1]pop_media_2015!D74)*100000</f>
        <v>8.2666562245745929</v>
      </c>
      <c r="R76" s="169">
        <v>3.9323876502804076</v>
      </c>
      <c r="T76" s="166"/>
    </row>
    <row r="77" spans="1:20" s="162" customFormat="1" x14ac:dyDescent="0.2">
      <c r="A77" s="163"/>
      <c r="B77" s="163" t="s">
        <v>121</v>
      </c>
      <c r="C77" s="164">
        <v>15.535679425343396</v>
      </c>
      <c r="D77" s="164">
        <v>14.160097860504065</v>
      </c>
      <c r="E77" s="164">
        <v>12.958068562953553</v>
      </c>
      <c r="F77" s="164">
        <v>12.305760226585631</v>
      </c>
      <c r="G77" s="164">
        <v>9.912888837195009</v>
      </c>
      <c r="H77" s="164">
        <v>11.249911184911699</v>
      </c>
      <c r="I77" s="164">
        <v>9.6009593121794374</v>
      </c>
      <c r="J77" s="164">
        <v>8.5330850981304796</v>
      </c>
      <c r="K77" s="164">
        <v>7.5175964766246128</v>
      </c>
      <c r="L77" s="164">
        <v>7.0728195438226056</v>
      </c>
      <c r="M77" s="164">
        <v>8.3694549927691799</v>
      </c>
      <c r="N77" s="164">
        <v>6.4163990196520047</v>
      </c>
      <c r="O77" s="164">
        <v>5.5514439725358447</v>
      </c>
      <c r="P77" s="164">
        <v>6.4434359751206056</v>
      </c>
      <c r="Q77" s="165">
        <f>([1]M_F_prov_2015!B75/[1]pop_media_2015!D75)*100000</f>
        <v>6.0105708491191603</v>
      </c>
      <c r="R77" s="166">
        <v>4.2334442092530997</v>
      </c>
      <c r="T77" s="166"/>
    </row>
    <row r="78" spans="1:20" x14ac:dyDescent="0.2">
      <c r="A78" s="161">
        <v>41</v>
      </c>
      <c r="B78" s="161" t="s">
        <v>199</v>
      </c>
      <c r="C78" s="167">
        <v>16.575643520780996</v>
      </c>
      <c r="D78" s="167">
        <v>12.195000900444834</v>
      </c>
      <c r="E78" s="167">
        <v>10.936623667975322</v>
      </c>
      <c r="F78" s="167">
        <v>9.1482177608489543</v>
      </c>
      <c r="G78" s="167">
        <v>9.0680266874773299</v>
      </c>
      <c r="H78" s="167">
        <v>10.367401615404868</v>
      </c>
      <c r="I78" s="167">
        <v>8.3530820851987428</v>
      </c>
      <c r="J78" s="167">
        <v>8.4831020583451853</v>
      </c>
      <c r="K78" s="167">
        <v>7.62518783598484</v>
      </c>
      <c r="L78" s="167">
        <v>7.4400456322798778</v>
      </c>
      <c r="M78" s="167">
        <v>11.850333049476518</v>
      </c>
      <c r="N78" s="167">
        <v>4.6827827849886514</v>
      </c>
      <c r="O78" s="167">
        <v>6.3206521813807326</v>
      </c>
      <c r="P78" s="167">
        <v>6.0461319870612771</v>
      </c>
      <c r="Q78" s="168">
        <f>([1]M_F_prov_2015!B76/[1]pop_media_2015!D76)*100000</f>
        <v>5.793790711725805</v>
      </c>
      <c r="R78" s="169">
        <v>3.0615212699190226</v>
      </c>
      <c r="T78" s="166"/>
    </row>
    <row r="79" spans="1:20" x14ac:dyDescent="0.2">
      <c r="A79" s="161">
        <v>42</v>
      </c>
      <c r="B79" s="161" t="s">
        <v>200</v>
      </c>
      <c r="C79" s="167">
        <v>16.085557291951748</v>
      </c>
      <c r="D79" s="167">
        <v>15.3306760161572</v>
      </c>
      <c r="E79" s="167">
        <v>14.990537223377743</v>
      </c>
      <c r="F79" s="167">
        <v>15.516158111836534</v>
      </c>
      <c r="G79" s="167">
        <v>11.073559921529714</v>
      </c>
      <c r="H79" s="167">
        <v>12.539984714191046</v>
      </c>
      <c r="I79" s="167">
        <v>8.816114136423991</v>
      </c>
      <c r="J79" s="167">
        <v>8.9542310873847679</v>
      </c>
      <c r="K79" s="167">
        <v>7.4191996167453453</v>
      </c>
      <c r="L79" s="167">
        <v>6.9778063468434945</v>
      </c>
      <c r="M79" s="167">
        <v>6.9673463700125415</v>
      </c>
      <c r="N79" s="167">
        <v>7.3751207676025698</v>
      </c>
      <c r="O79" s="167">
        <v>4.6084397289399543</v>
      </c>
      <c r="P79" s="167">
        <v>6.8953484606134561</v>
      </c>
      <c r="Q79" s="168">
        <f>([1]M_F_prov_2015!B77/[1]pop_media_2015!D77)*100000</f>
        <v>4.8213784111252265</v>
      </c>
      <c r="R79" s="169">
        <v>6.4896990629199047</v>
      </c>
      <c r="T79" s="166"/>
    </row>
    <row r="80" spans="1:20" x14ac:dyDescent="0.2">
      <c r="A80" s="161">
        <v>43</v>
      </c>
      <c r="B80" s="161" t="s">
        <v>201</v>
      </c>
      <c r="C80" s="167">
        <v>17.59975825237721</v>
      </c>
      <c r="D80" s="167">
        <v>16.507425039782895</v>
      </c>
      <c r="E80" s="167">
        <v>14.379484397442413</v>
      </c>
      <c r="F80" s="167">
        <v>13.918672870726279</v>
      </c>
      <c r="G80" s="167">
        <v>11.258653079080778</v>
      </c>
      <c r="H80" s="167">
        <v>12.496975892051763</v>
      </c>
      <c r="I80" s="167">
        <v>15.281295217113778</v>
      </c>
      <c r="J80" s="167">
        <v>9.7772983747606936</v>
      </c>
      <c r="K80" s="167">
        <v>7.8366835155362251</v>
      </c>
      <c r="L80" s="167">
        <v>7.1943908775123671</v>
      </c>
      <c r="M80" s="167">
        <v>7.823024412529981</v>
      </c>
      <c r="N80" s="167">
        <v>7.5024265660924705</v>
      </c>
      <c r="O80" s="167">
        <v>5.9214750082588994</v>
      </c>
      <c r="P80" s="167">
        <v>7.7734022160415037</v>
      </c>
      <c r="Q80" s="168">
        <f>([1]M_F_prov_2015!B78/[1]pop_media_2015!D78)*100000</f>
        <v>6.8513094565198767</v>
      </c>
      <c r="R80" s="169">
        <v>6.3687918125027698</v>
      </c>
      <c r="T80" s="166"/>
    </row>
    <row r="81" spans="1:20" x14ac:dyDescent="0.2">
      <c r="A81" s="161">
        <v>44</v>
      </c>
      <c r="B81" s="161" t="s">
        <v>202</v>
      </c>
      <c r="C81" s="167">
        <v>12.197386235656213</v>
      </c>
      <c r="D81" s="167">
        <v>12.688882109486153</v>
      </c>
      <c r="E81" s="167">
        <v>11.253762976995432</v>
      </c>
      <c r="F81" s="167">
        <v>10.103427188854326</v>
      </c>
      <c r="G81" s="167">
        <v>8.2045961618369834</v>
      </c>
      <c r="H81" s="167">
        <v>9.501626493701874</v>
      </c>
      <c r="I81" s="167">
        <v>7.0901592528547743</v>
      </c>
      <c r="J81" s="167">
        <v>7.038829572990708</v>
      </c>
      <c r="K81" s="167">
        <v>7.2676587886110591</v>
      </c>
      <c r="L81" s="167">
        <v>5.6911282424610334</v>
      </c>
      <c r="M81" s="167">
        <v>3.8008271550096087</v>
      </c>
      <c r="N81" s="167">
        <v>6.652522137455362</v>
      </c>
      <c r="O81" s="167">
        <v>3.7872780595880862</v>
      </c>
      <c r="P81" s="167">
        <v>3.7823091943208627</v>
      </c>
      <c r="Q81" s="168">
        <f>([1]M_F_prov_2015!B79/[1]pop_media_2015!D79)*100000</f>
        <v>6.1709056041316579</v>
      </c>
      <c r="R81" s="169">
        <v>7.3659708981012635</v>
      </c>
      <c r="T81" s="166"/>
    </row>
    <row r="82" spans="1:20" x14ac:dyDescent="0.2">
      <c r="A82" s="161">
        <v>109</v>
      </c>
      <c r="B82" s="161" t="s">
        <v>203</v>
      </c>
      <c r="C82" s="167"/>
      <c r="D82" s="167"/>
      <c r="E82" s="167"/>
      <c r="F82" s="167"/>
      <c r="G82" s="167"/>
      <c r="H82" s="167"/>
      <c r="I82" s="167"/>
      <c r="J82" s="167"/>
      <c r="K82" s="167"/>
      <c r="L82" s="167">
        <v>8.0121785113372326</v>
      </c>
      <c r="M82" s="167">
        <v>11.443480649074223</v>
      </c>
      <c r="N82" s="167">
        <v>5.1435037547577407</v>
      </c>
      <c r="O82" s="167">
        <v>7.9647049787939723</v>
      </c>
      <c r="P82" s="167">
        <v>6.8029524813769182</v>
      </c>
      <c r="Q82" s="168">
        <f>([1]M_F_prov_2015!B80/[1]pop_media_2015!D80)*100000</f>
        <v>7.9544324654479333</v>
      </c>
      <c r="R82" s="169">
        <v>8.1347998917445867</v>
      </c>
      <c r="T82" s="166"/>
    </row>
    <row r="83" spans="1:20" s="162" customFormat="1" x14ac:dyDescent="0.2">
      <c r="A83" s="163"/>
      <c r="B83" s="163" t="s">
        <v>122</v>
      </c>
      <c r="C83" s="164">
        <v>14.28652535384313</v>
      </c>
      <c r="D83" s="164">
        <v>15.024231939800048</v>
      </c>
      <c r="E83" s="164">
        <v>11.299263917023797</v>
      </c>
      <c r="F83" s="164">
        <v>12.53600008010716</v>
      </c>
      <c r="G83" s="164">
        <v>11.353358568115947</v>
      </c>
      <c r="H83" s="164">
        <v>10.927260740974701</v>
      </c>
      <c r="I83" s="164">
        <v>9.9244648415946184</v>
      </c>
      <c r="J83" s="164">
        <v>9.1768530355838536</v>
      </c>
      <c r="K83" s="164">
        <v>9.1103570374741807</v>
      </c>
      <c r="L83" s="164">
        <v>8.2383369177727026</v>
      </c>
      <c r="M83" s="164">
        <v>7.740224233385427</v>
      </c>
      <c r="N83" s="164">
        <v>6.9637265813040399</v>
      </c>
      <c r="O83" s="164">
        <v>6.4054732844073019</v>
      </c>
      <c r="P83" s="164">
        <v>6.3079811433870425</v>
      </c>
      <c r="Q83" s="165">
        <f>([1]M_F_prov_2015!B81/[1]pop_media_2015!D81)*100000</f>
        <v>6.2813553161529203</v>
      </c>
      <c r="R83" s="166">
        <v>4.2906587591414871</v>
      </c>
      <c r="T83" s="166"/>
    </row>
    <row r="84" spans="1:20" x14ac:dyDescent="0.2">
      <c r="A84" s="161">
        <v>56</v>
      </c>
      <c r="B84" s="161" t="s">
        <v>204</v>
      </c>
      <c r="C84" s="167">
        <v>16.282779920907263</v>
      </c>
      <c r="D84" s="167">
        <v>14.846272032040327</v>
      </c>
      <c r="E84" s="167">
        <v>14.728423288034868</v>
      </c>
      <c r="F84" s="167">
        <v>14.57787722376194</v>
      </c>
      <c r="G84" s="167">
        <v>16.149300281098757</v>
      </c>
      <c r="H84" s="167">
        <v>14.045460473733316</v>
      </c>
      <c r="I84" s="167">
        <v>15.544589821270291</v>
      </c>
      <c r="J84" s="167">
        <v>12.700583738367975</v>
      </c>
      <c r="K84" s="167">
        <v>6.77184524721266</v>
      </c>
      <c r="L84" s="167">
        <v>11.236838852494015</v>
      </c>
      <c r="M84" s="167">
        <v>8.3238356234552882</v>
      </c>
      <c r="N84" s="167">
        <v>7.6396990595212131</v>
      </c>
      <c r="O84" s="167">
        <v>10.034210386034887</v>
      </c>
      <c r="P84" s="167">
        <v>7.4516805091981677</v>
      </c>
      <c r="Q84" s="168">
        <f>([1]M_F_prov_2015!B82/[1]pop_media_2015!D82)*100000</f>
        <v>6.8510854299211807</v>
      </c>
      <c r="R84" s="169">
        <v>3.9945901835799518</v>
      </c>
      <c r="T84" s="166"/>
    </row>
    <row r="85" spans="1:20" x14ac:dyDescent="0.2">
      <c r="A85" s="161">
        <v>57</v>
      </c>
      <c r="B85" s="161" t="s">
        <v>205</v>
      </c>
      <c r="C85" s="167">
        <v>12.887603143218579</v>
      </c>
      <c r="D85" s="167">
        <v>16.91841264685182</v>
      </c>
      <c r="E85" s="167">
        <v>12.119539053531332</v>
      </c>
      <c r="F85" s="167">
        <v>12.035102381947347</v>
      </c>
      <c r="G85" s="167">
        <v>10.623676190349718</v>
      </c>
      <c r="H85" s="167">
        <v>9.9119816033621433</v>
      </c>
      <c r="I85" s="167">
        <v>13.785633400620354</v>
      </c>
      <c r="J85" s="167">
        <v>7.1378282184305215</v>
      </c>
      <c r="K85" s="167">
        <v>9.0073281047938281</v>
      </c>
      <c r="L85" s="167">
        <v>8.9942789961099745</v>
      </c>
      <c r="M85" s="167">
        <v>9.6637031310398136</v>
      </c>
      <c r="N85" s="167">
        <v>10.917381112930673</v>
      </c>
      <c r="O85" s="167">
        <v>6.3252907261750018</v>
      </c>
      <c r="P85" s="167">
        <v>7.5317510379694399</v>
      </c>
      <c r="Q85" s="168">
        <f>([1]M_F_prov_2015!B83/[1]pop_media_2015!D83)*100000</f>
        <v>6.3002444494846399</v>
      </c>
      <c r="R85" s="169">
        <v>5.8880443513971299</v>
      </c>
      <c r="T85" s="166"/>
    </row>
    <row r="86" spans="1:20" x14ac:dyDescent="0.2">
      <c r="A86" s="161">
        <v>58</v>
      </c>
      <c r="B86" s="161" t="s">
        <v>63</v>
      </c>
      <c r="C86" s="167">
        <v>12.390066837527218</v>
      </c>
      <c r="D86" s="167">
        <v>13.989738701870852</v>
      </c>
      <c r="E86" s="167">
        <v>8.9872942462939811</v>
      </c>
      <c r="F86" s="167">
        <v>11.865739950602871</v>
      </c>
      <c r="G86" s="167">
        <v>9.7408974085517155</v>
      </c>
      <c r="H86" s="167">
        <v>9.9441331254423542</v>
      </c>
      <c r="I86" s="167">
        <v>8.9411751251309664</v>
      </c>
      <c r="J86" s="167">
        <v>8.0426574327709002</v>
      </c>
      <c r="K86" s="167">
        <v>7.9663955547003775</v>
      </c>
      <c r="L86" s="167">
        <v>7.3443768195315</v>
      </c>
      <c r="M86" s="167">
        <v>6.6713600269663402</v>
      </c>
      <c r="N86" s="167">
        <v>5.7995811607202086</v>
      </c>
      <c r="O86" s="167">
        <v>5.597378417585241</v>
      </c>
      <c r="P86" s="167">
        <v>5.6560498378791433</v>
      </c>
      <c r="Q86" s="168">
        <f>([1]M_F_prov_2015!B84/[1]pop_media_2015!D84)*100000</f>
        <v>5.4822793382566353</v>
      </c>
      <c r="R86" s="169">
        <v>5.6312735907346783</v>
      </c>
      <c r="T86" s="166"/>
    </row>
    <row r="87" spans="1:20" x14ac:dyDescent="0.2">
      <c r="A87" s="161">
        <v>59</v>
      </c>
      <c r="B87" s="161" t="s">
        <v>206</v>
      </c>
      <c r="C87" s="167">
        <v>24.413491302185108</v>
      </c>
      <c r="D87" s="167">
        <v>21.893393364477362</v>
      </c>
      <c r="E87" s="167">
        <v>22.102267190289471</v>
      </c>
      <c r="F87" s="167">
        <v>18.07623203922741</v>
      </c>
      <c r="G87" s="167">
        <v>21.035083373634194</v>
      </c>
      <c r="H87" s="167">
        <v>17.942589564238858</v>
      </c>
      <c r="I87" s="167">
        <v>13.300922775613433</v>
      </c>
      <c r="J87" s="167">
        <v>16.312424661730578</v>
      </c>
      <c r="K87" s="167">
        <v>17.209707771679554</v>
      </c>
      <c r="L87" s="167">
        <v>12.600806451612902</v>
      </c>
      <c r="M87" s="167">
        <v>11.964882150512695</v>
      </c>
      <c r="N87" s="167">
        <v>10.39219600775586</v>
      </c>
      <c r="O87" s="167">
        <v>9.2711949322222171</v>
      </c>
      <c r="P87" s="167">
        <v>9.2808562202749947</v>
      </c>
      <c r="Q87" s="168">
        <f>([1]M_F_prov_2015!B85/[1]pop_media_2015!D85)*100000</f>
        <v>10.98807183757188</v>
      </c>
      <c r="R87" s="169">
        <v>9.4970669891448534</v>
      </c>
      <c r="T87" s="166"/>
    </row>
    <row r="88" spans="1:20" x14ac:dyDescent="0.2">
      <c r="A88" s="161">
        <v>60</v>
      </c>
      <c r="B88" s="161" t="s">
        <v>207</v>
      </c>
      <c r="C88" s="167">
        <v>17.74950698680448</v>
      </c>
      <c r="D88" s="167">
        <v>15.480211645453616</v>
      </c>
      <c r="E88" s="167">
        <v>15.665774816854725</v>
      </c>
      <c r="F88" s="167">
        <v>10.89705368340975</v>
      </c>
      <c r="G88" s="167">
        <v>11.082094721126268</v>
      </c>
      <c r="H88" s="167">
        <v>9.6376845770389341</v>
      </c>
      <c r="I88" s="167">
        <v>9.4013486847819756</v>
      </c>
      <c r="J88" s="167">
        <v>8.9416900200578358</v>
      </c>
      <c r="K88" s="167">
        <v>10.947184900993863</v>
      </c>
      <c r="L88" s="167">
        <v>8.5145289286188515</v>
      </c>
      <c r="M88" s="167">
        <v>10.755492150012733</v>
      </c>
      <c r="N88" s="167">
        <v>10.958559395899266</v>
      </c>
      <c r="O88" s="167">
        <v>7.6697409544992619</v>
      </c>
      <c r="P88" s="167">
        <v>7.4398104255873179</v>
      </c>
      <c r="Q88" s="168">
        <f>([1]M_F_prov_2015!B86/[1]pop_media_2015!D86)*100000</f>
        <v>7.459699978931388</v>
      </c>
      <c r="R88" s="169">
        <v>5.3828915144926306</v>
      </c>
      <c r="T88" s="166"/>
    </row>
    <row r="89" spans="1:20" s="162" customFormat="1" x14ac:dyDescent="0.2">
      <c r="A89" s="163"/>
      <c r="B89" s="163" t="s">
        <v>208</v>
      </c>
      <c r="C89" s="164">
        <v>9.0210731478672042</v>
      </c>
      <c r="D89" s="164">
        <v>8.9262995866821182</v>
      </c>
      <c r="E89" s="164">
        <v>8.8246332306727151</v>
      </c>
      <c r="F89" s="164">
        <v>8.798791747335704</v>
      </c>
      <c r="G89" s="164">
        <v>8.4508265825875135</v>
      </c>
      <c r="H89" s="164">
        <v>8.4245804860308393</v>
      </c>
      <c r="I89" s="164">
        <v>7.0989321162465187</v>
      </c>
      <c r="J89" s="164">
        <v>6.8726040071075616</v>
      </c>
      <c r="K89" s="164">
        <v>6.3258753957831537</v>
      </c>
      <c r="L89" s="164">
        <v>6.0013192172863459</v>
      </c>
      <c r="M89" s="164">
        <v>5.4161599897887145</v>
      </c>
      <c r="N89" s="164">
        <v>5.6813973947859226</v>
      </c>
      <c r="O89" s="164">
        <v>5.0659619508600269</v>
      </c>
      <c r="P89" s="164">
        <v>5.0145448285299352</v>
      </c>
      <c r="Q89" s="165">
        <f>([1]M_F_prov_2015!B87/[1]pop_media_2015!D87)*100000</f>
        <v>5.0246674015183768</v>
      </c>
      <c r="R89" s="166">
        <v>8.3542406908957059</v>
      </c>
      <c r="T89" s="166"/>
    </row>
    <row r="90" spans="1:20" s="162" customFormat="1" x14ac:dyDescent="0.2">
      <c r="A90" s="163"/>
      <c r="B90" s="163" t="s">
        <v>123</v>
      </c>
      <c r="C90" s="164">
        <v>13.313896101683296</v>
      </c>
      <c r="D90" s="164">
        <v>14.64118994094852</v>
      </c>
      <c r="E90" s="164">
        <v>12.130196391030271</v>
      </c>
      <c r="F90" s="164">
        <v>11.041347890162864</v>
      </c>
      <c r="G90" s="164">
        <v>10.452931774338365</v>
      </c>
      <c r="H90" s="164">
        <v>12.844035268942422</v>
      </c>
      <c r="I90" s="164">
        <v>9.2124978758999116</v>
      </c>
      <c r="J90" s="164">
        <v>7.3732152594834144</v>
      </c>
      <c r="K90" s="164">
        <v>7.1160571534164534</v>
      </c>
      <c r="L90" s="164">
        <v>6.0419471742616109</v>
      </c>
      <c r="M90" s="164">
        <v>6.3511764406553333</v>
      </c>
      <c r="N90" s="164">
        <v>7.0257888452619648</v>
      </c>
      <c r="O90" s="164">
        <v>5.2901136089684053</v>
      </c>
      <c r="P90" s="164">
        <v>5.7774994907171715</v>
      </c>
      <c r="Q90" s="165">
        <f>([1]M_F_prov_2015!B88/[1]pop_media_2015!D88)*100000</f>
        <v>6.3203348874585377</v>
      </c>
      <c r="R90" s="166">
        <v>6.4771231048089604</v>
      </c>
      <c r="T90" s="166"/>
    </row>
    <row r="91" spans="1:20" x14ac:dyDescent="0.2">
      <c r="A91" s="161">
        <v>66</v>
      </c>
      <c r="B91" s="161" t="s">
        <v>209</v>
      </c>
      <c r="C91" s="167">
        <v>14.78069976535639</v>
      </c>
      <c r="D91" s="167">
        <v>11.780505619301181</v>
      </c>
      <c r="E91" s="167">
        <v>10.731088970787964</v>
      </c>
      <c r="F91" s="167">
        <v>8.3393932924591869</v>
      </c>
      <c r="G91" s="167">
        <v>8.662912737813615</v>
      </c>
      <c r="H91" s="167">
        <v>15.348553982699512</v>
      </c>
      <c r="I91" s="167">
        <v>7.3337611360662702</v>
      </c>
      <c r="J91" s="167">
        <v>11.299566462222058</v>
      </c>
      <c r="K91" s="167">
        <v>7.6589183942245098</v>
      </c>
      <c r="L91" s="167">
        <v>7.6866262728886001</v>
      </c>
      <c r="M91" s="167">
        <v>6.0304032832195649</v>
      </c>
      <c r="N91" s="167">
        <v>10.019019438567547</v>
      </c>
      <c r="O91" s="167">
        <v>4.609243178731635</v>
      </c>
      <c r="P91" s="167">
        <v>6.5403827759019597</v>
      </c>
      <c r="Q91" s="168">
        <f>([1]M_F_prov_2015!B89/[1]pop_media_2015!D89)*100000</f>
        <v>8.2220208740665957</v>
      </c>
      <c r="R91" s="169">
        <v>5.1380437650619557</v>
      </c>
      <c r="T91" s="166"/>
    </row>
    <row r="92" spans="1:20" x14ac:dyDescent="0.2">
      <c r="A92" s="161">
        <v>67</v>
      </c>
      <c r="B92" s="161" t="s">
        <v>210</v>
      </c>
      <c r="C92" s="167">
        <v>17.76700145271365</v>
      </c>
      <c r="D92" s="167">
        <v>21.868963254934837</v>
      </c>
      <c r="E92" s="167">
        <v>19.980914781398457</v>
      </c>
      <c r="F92" s="167">
        <v>12.289310859825049</v>
      </c>
      <c r="G92" s="167">
        <v>14.217985413024012</v>
      </c>
      <c r="H92" s="167">
        <v>17.148044786658151</v>
      </c>
      <c r="I92" s="167">
        <v>10.667288925187302</v>
      </c>
      <c r="J92" s="167">
        <v>8.5737698701238756</v>
      </c>
      <c r="K92" s="167">
        <v>10.802883387784231</v>
      </c>
      <c r="L92" s="167">
        <v>6.8594050609343808</v>
      </c>
      <c r="M92" s="167">
        <v>6.5329587770301165</v>
      </c>
      <c r="N92" s="167">
        <v>9.1334329312448226</v>
      </c>
      <c r="O92" s="167">
        <v>5.8246960641234313</v>
      </c>
      <c r="P92" s="167">
        <v>4.4996472597951689</v>
      </c>
      <c r="Q92" s="168">
        <f>([1]M_F_prov_2015!B90/[1]pop_media_2015!D90)*100000</f>
        <v>8.3667601491214096</v>
      </c>
      <c r="R92" s="169">
        <v>5.738534257539377</v>
      </c>
      <c r="T92" s="166"/>
    </row>
    <row r="93" spans="1:20" x14ac:dyDescent="0.2">
      <c r="A93" s="161">
        <v>68</v>
      </c>
      <c r="B93" s="161" t="s">
        <v>211</v>
      </c>
      <c r="C93" s="167">
        <v>9.8267110337022299</v>
      </c>
      <c r="D93" s="167">
        <v>14.179249343787717</v>
      </c>
      <c r="E93" s="167">
        <v>9.066137472864547</v>
      </c>
      <c r="F93" s="167">
        <v>10.006687803015014</v>
      </c>
      <c r="G93" s="167">
        <v>11.603389515840284</v>
      </c>
      <c r="H93" s="167">
        <v>9.5622784601434354</v>
      </c>
      <c r="I93" s="167">
        <v>6.2056013717645131</v>
      </c>
      <c r="J93" s="167">
        <v>3.8728229490578552</v>
      </c>
      <c r="K93" s="167">
        <v>4.8036430829140819</v>
      </c>
      <c r="L93" s="167">
        <v>4.7815851592347549</v>
      </c>
      <c r="M93" s="167">
        <v>6.0446989580847852</v>
      </c>
      <c r="N93" s="167">
        <v>6.030635628995296</v>
      </c>
      <c r="O93" s="167">
        <v>5.3281013467559699</v>
      </c>
      <c r="P93" s="167">
        <v>4.6500093000186</v>
      </c>
      <c r="Q93" s="168">
        <f>([1]M_F_prov_2015!B91/[1]pop_media_2015!D91)*100000</f>
        <v>4.6530961701916453</v>
      </c>
      <c r="R93" s="169">
        <v>4.9574567585834233</v>
      </c>
      <c r="T93" s="166"/>
    </row>
    <row r="94" spans="1:20" x14ac:dyDescent="0.2">
      <c r="A94" s="161">
        <v>69</v>
      </c>
      <c r="B94" s="161" t="s">
        <v>212</v>
      </c>
      <c r="C94" s="167">
        <v>11.51859598786359</v>
      </c>
      <c r="D94" s="167">
        <v>11.774849183806705</v>
      </c>
      <c r="E94" s="167">
        <v>9.6537311018429488</v>
      </c>
      <c r="F94" s="167">
        <v>13.003934990728196</v>
      </c>
      <c r="G94" s="167">
        <v>8.0567507124376743</v>
      </c>
      <c r="H94" s="167">
        <v>10.149496884234578</v>
      </c>
      <c r="I94" s="167">
        <v>11.929971069820155</v>
      </c>
      <c r="J94" s="167">
        <v>6.1853836806383322</v>
      </c>
      <c r="K94" s="167">
        <v>5.6575194862972307</v>
      </c>
      <c r="L94" s="167">
        <v>5.1486412735679057</v>
      </c>
      <c r="M94" s="167">
        <v>6.7028966825817493</v>
      </c>
      <c r="N94" s="167">
        <v>3.8619283380577585</v>
      </c>
      <c r="O94" s="167">
        <v>5.3654442396207402</v>
      </c>
      <c r="P94" s="167">
        <v>7.1201797336798487</v>
      </c>
      <c r="Q94" s="168">
        <f>([1]M_F_prov_2015!B92/[1]pop_media_2015!D92)*100000</f>
        <v>4.5934479568726276</v>
      </c>
      <c r="R94" s="169">
        <v>6.7720308675616501</v>
      </c>
      <c r="T94" s="166"/>
    </row>
    <row r="95" spans="1:20" s="162" customFormat="1" x14ac:dyDescent="0.2">
      <c r="A95" s="163"/>
      <c r="B95" s="163" t="s">
        <v>124</v>
      </c>
      <c r="C95" s="164">
        <v>11.527646880135839</v>
      </c>
      <c r="D95" s="164">
        <v>9.3697148951919296</v>
      </c>
      <c r="E95" s="164">
        <v>13.117355041514868</v>
      </c>
      <c r="F95" s="164">
        <v>7.5042445883452835</v>
      </c>
      <c r="G95" s="164">
        <v>9.0940449684844307</v>
      </c>
      <c r="H95" s="164">
        <v>10.070762844549908</v>
      </c>
      <c r="I95" s="164">
        <v>6.3005917830832265</v>
      </c>
      <c r="J95" s="164">
        <v>8.5091631080506129</v>
      </c>
      <c r="K95" s="164">
        <v>6.640410693590896</v>
      </c>
      <c r="L95" s="164">
        <v>8.8906105626803935</v>
      </c>
      <c r="M95" s="164">
        <v>6.0559023533555276</v>
      </c>
      <c r="N95" s="164">
        <v>6.0655784806045148</v>
      </c>
      <c r="O95" s="164">
        <v>8.2793846506577342</v>
      </c>
      <c r="P95" s="164">
        <v>8.59772669737435</v>
      </c>
      <c r="Q95" s="165">
        <f>([1]M_F_prov_2015!B93/[1]pop_media_2015!D93)*100000</f>
        <v>7.0357785328802729</v>
      </c>
      <c r="R95" s="166">
        <v>4.6635845554515756</v>
      </c>
      <c r="T95" s="166"/>
    </row>
    <row r="96" spans="1:20" x14ac:dyDescent="0.2">
      <c r="A96" s="161">
        <v>70</v>
      </c>
      <c r="B96" s="161" t="s">
        <v>213</v>
      </c>
      <c r="C96" s="167">
        <v>9.0892564988183953</v>
      </c>
      <c r="D96" s="167">
        <v>8.2460446111013468</v>
      </c>
      <c r="E96" s="167">
        <v>12.150246476428523</v>
      </c>
      <c r="F96" s="167">
        <v>6.0788161939663405</v>
      </c>
      <c r="G96" s="167">
        <v>8.707293446673269</v>
      </c>
      <c r="H96" s="167">
        <v>9.1702856543981337</v>
      </c>
      <c r="I96" s="167">
        <v>6.5535666694337289</v>
      </c>
      <c r="J96" s="167">
        <v>6.9870673749806222</v>
      </c>
      <c r="K96" s="167">
        <v>7.4438319095180336</v>
      </c>
      <c r="L96" s="167">
        <v>10.113824498761057</v>
      </c>
      <c r="M96" s="167">
        <v>7.0616014388012935</v>
      </c>
      <c r="N96" s="167">
        <v>5.3053564204760235</v>
      </c>
      <c r="O96" s="167">
        <v>7.9347761401281476</v>
      </c>
      <c r="P96" s="167">
        <v>8.8105338743001127</v>
      </c>
      <c r="Q96" s="168">
        <f>([1]M_F_prov_2015!B94/[1]pop_media_2015!D94)*100000</f>
        <v>7.5197614908590662</v>
      </c>
      <c r="R96" s="169">
        <v>6.4091799966928633</v>
      </c>
      <c r="T96" s="166"/>
    </row>
    <row r="97" spans="1:20" x14ac:dyDescent="0.2">
      <c r="A97" s="161">
        <v>94</v>
      </c>
      <c r="B97" s="161" t="s">
        <v>214</v>
      </c>
      <c r="C97" s="167">
        <v>17.792506018871176</v>
      </c>
      <c r="D97" s="167">
        <v>12.253946327715084</v>
      </c>
      <c r="E97" s="167">
        <v>15.600884793037547</v>
      </c>
      <c r="F97" s="167">
        <v>11.171811285763761</v>
      </c>
      <c r="G97" s="167">
        <v>10.089968889262591</v>
      </c>
      <c r="H97" s="167">
        <v>12.394226543926266</v>
      </c>
      <c r="I97" s="167">
        <v>5.6466868065162767</v>
      </c>
      <c r="J97" s="167">
        <v>12.45604996008402</v>
      </c>
      <c r="K97" s="167">
        <v>4.552257065956514</v>
      </c>
      <c r="L97" s="167">
        <v>5.7124903601725174</v>
      </c>
      <c r="M97" s="167">
        <v>3.4417089232040015</v>
      </c>
      <c r="N97" s="167">
        <v>8.0407551417757439</v>
      </c>
      <c r="O97" s="167">
        <v>9.1760482201333975</v>
      </c>
      <c r="P97" s="167">
        <v>8.0426952220645607</v>
      </c>
      <c r="Q97" s="168">
        <f>([1]M_F_prov_2015!B95/[1]pop_media_2015!D95)*100000</f>
        <v>5.7725722004467972</v>
      </c>
      <c r="R97" s="169">
        <v>5.4620579749259415</v>
      </c>
      <c r="T97" s="166"/>
    </row>
    <row r="98" spans="1:20" s="162" customFormat="1" x14ac:dyDescent="0.2">
      <c r="A98" s="163"/>
      <c r="B98" s="163" t="s">
        <v>125</v>
      </c>
      <c r="C98" s="164">
        <v>6.2579286816998358</v>
      </c>
      <c r="D98" s="164">
        <v>5.9831903932772104</v>
      </c>
      <c r="E98" s="164">
        <v>6.7952052121325579</v>
      </c>
      <c r="F98" s="164">
        <v>7.1182268566686577</v>
      </c>
      <c r="G98" s="164">
        <v>6.40869855441181</v>
      </c>
      <c r="H98" s="164">
        <v>5.6449602265510705</v>
      </c>
      <c r="I98" s="164">
        <v>5.5709511110739713</v>
      </c>
      <c r="J98" s="164">
        <v>5.7214092787520165</v>
      </c>
      <c r="K98" s="164">
        <v>5.0048845413974767</v>
      </c>
      <c r="L98" s="164">
        <v>4.4081055342116278</v>
      </c>
      <c r="M98" s="164">
        <v>4.2149909013437146</v>
      </c>
      <c r="N98" s="164">
        <v>4.1962259282719332</v>
      </c>
      <c r="O98" s="164">
        <v>4.6908365024401366</v>
      </c>
      <c r="P98" s="164">
        <v>3.9722135987112979</v>
      </c>
      <c r="Q98" s="165">
        <f>([1]M_F_prov_2015!B96/[1]pop_media_2015!D96)*100000</f>
        <v>4.0128482864155943</v>
      </c>
      <c r="R98" s="166">
        <v>5.3301826031723465</v>
      </c>
      <c r="T98" s="166"/>
    </row>
    <row r="99" spans="1:20" x14ac:dyDescent="0.2">
      <c r="A99" s="161">
        <v>61</v>
      </c>
      <c r="B99" s="161" t="s">
        <v>215</v>
      </c>
      <c r="C99" s="167">
        <v>9.3875833954771792</v>
      </c>
      <c r="D99" s="167">
        <v>10.787967195198886</v>
      </c>
      <c r="E99" s="167">
        <v>11.084327228008112</v>
      </c>
      <c r="F99" s="167">
        <v>13.282252485224939</v>
      </c>
      <c r="G99" s="167">
        <v>11.56454562213248</v>
      </c>
      <c r="H99" s="167">
        <v>10.02166045247797</v>
      </c>
      <c r="I99" s="167">
        <v>9.7362219722755423</v>
      </c>
      <c r="J99" s="167">
        <v>8.2107346920412105</v>
      </c>
      <c r="K99" s="167">
        <v>8.0523942452222474</v>
      </c>
      <c r="L99" s="167">
        <v>6.4482704182259249</v>
      </c>
      <c r="M99" s="167">
        <v>6.195704606506375</v>
      </c>
      <c r="N99" s="167">
        <v>6.7255723903125304</v>
      </c>
      <c r="O99" s="167">
        <v>5.4588221936058634</v>
      </c>
      <c r="P99" s="167">
        <v>4.4378850338821696</v>
      </c>
      <c r="Q99" s="168">
        <f>([1]M_F_prov_2015!B97/[1]pop_media_2015!D97)*100000</f>
        <v>6.9225560672958979</v>
      </c>
      <c r="R99" s="169">
        <v>5.8068637129086573</v>
      </c>
      <c r="T99" s="166"/>
    </row>
    <row r="100" spans="1:20" x14ac:dyDescent="0.2">
      <c r="A100" s="161">
        <v>62</v>
      </c>
      <c r="B100" s="161" t="s">
        <v>216</v>
      </c>
      <c r="C100" s="167">
        <v>11.141964293486303</v>
      </c>
      <c r="D100" s="167">
        <v>5.5875091233547405</v>
      </c>
      <c r="E100" s="167">
        <v>6.2844444289272969</v>
      </c>
      <c r="F100" s="167">
        <v>8.3603011101783178</v>
      </c>
      <c r="G100" s="167">
        <v>6.6117658112549647</v>
      </c>
      <c r="H100" s="167">
        <v>6.6201629256938981</v>
      </c>
      <c r="I100" s="167">
        <v>8.7144906293082265</v>
      </c>
      <c r="J100" s="167">
        <v>3.830163582804655</v>
      </c>
      <c r="K100" s="167">
        <v>4.5313060966980725</v>
      </c>
      <c r="L100" s="167">
        <v>4.5431750153332162</v>
      </c>
      <c r="M100" s="167">
        <v>5.2597621184919205</v>
      </c>
      <c r="N100" s="167">
        <v>3.8718011442932294</v>
      </c>
      <c r="O100" s="167">
        <v>4.2297158688365109</v>
      </c>
      <c r="P100" s="167">
        <v>5.2995668487362302</v>
      </c>
      <c r="Q100" s="168">
        <f>([1]M_F_prov_2015!B98/[1]pop_media_2015!D98)*100000</f>
        <v>3.1969990835269293</v>
      </c>
      <c r="R100" s="169">
        <v>3.7297045475192587</v>
      </c>
      <c r="T100" s="166"/>
    </row>
    <row r="101" spans="1:20" x14ac:dyDescent="0.2">
      <c r="A101" s="161">
        <v>63</v>
      </c>
      <c r="B101" s="161" t="s">
        <v>64</v>
      </c>
      <c r="C101" s="167">
        <v>3.299025105417734</v>
      </c>
      <c r="D101" s="167">
        <v>3.8907719716634093</v>
      </c>
      <c r="E101" s="167">
        <v>4.6712402355154401</v>
      </c>
      <c r="F101" s="167">
        <v>5.1517836094374152</v>
      </c>
      <c r="G101" s="167">
        <v>4.7622363788215516</v>
      </c>
      <c r="H101" s="167">
        <v>4.6406290339975103</v>
      </c>
      <c r="I101" s="167">
        <v>3.5973746359906538</v>
      </c>
      <c r="J101" s="167">
        <v>4.2571118737890767</v>
      </c>
      <c r="K101" s="167">
        <v>4.3253700649002118</v>
      </c>
      <c r="L101" s="167">
        <v>3.1753992327973561</v>
      </c>
      <c r="M101" s="167">
        <v>3.4705936761526828</v>
      </c>
      <c r="N101" s="167">
        <v>3.3723025263129638</v>
      </c>
      <c r="O101" s="167">
        <v>3.1701211552374366</v>
      </c>
      <c r="P101" s="167">
        <v>2.9461028103419094</v>
      </c>
      <c r="Q101" s="168">
        <f>([1]M_F_prov_2015!B99/[1]pop_media_2015!D99)*100000</f>
        <v>2.7599278375147041</v>
      </c>
      <c r="R101" s="169">
        <v>6.5996602797823192</v>
      </c>
      <c r="T101" s="166"/>
    </row>
    <row r="102" spans="1:20" x14ac:dyDescent="0.2">
      <c r="A102" s="161">
        <v>64</v>
      </c>
      <c r="B102" s="161" t="s">
        <v>217</v>
      </c>
      <c r="C102" s="167">
        <v>6.7487610787312793</v>
      </c>
      <c r="D102" s="167">
        <v>6.5284348310650904</v>
      </c>
      <c r="E102" s="167">
        <v>10.691980317458841</v>
      </c>
      <c r="F102" s="167">
        <v>7.1730948780631714</v>
      </c>
      <c r="G102" s="167">
        <v>7.3958941231531936</v>
      </c>
      <c r="H102" s="167">
        <v>4.1667341831927835</v>
      </c>
      <c r="I102" s="167">
        <v>6.0177802260370834</v>
      </c>
      <c r="J102" s="167">
        <v>6.7052410707576344</v>
      </c>
      <c r="K102" s="167">
        <v>3.7049386832647921</v>
      </c>
      <c r="L102" s="167">
        <v>4.1786415700549258</v>
      </c>
      <c r="M102" s="167">
        <v>5.3539483623319466</v>
      </c>
      <c r="N102" s="167">
        <v>2.0994240580000887</v>
      </c>
      <c r="O102" s="167">
        <v>12.809509780060715</v>
      </c>
      <c r="P102" s="167">
        <v>3.7289518149507663</v>
      </c>
      <c r="Q102" s="168">
        <f>([1]M_F_prov_2015!B100/[1]pop_media_2015!D100)*100000</f>
        <v>4.4535025039231844</v>
      </c>
      <c r="R102" s="169">
        <v>4.9965916107226853</v>
      </c>
      <c r="T102" s="166"/>
    </row>
    <row r="103" spans="1:20" x14ac:dyDescent="0.2">
      <c r="A103" s="161">
        <v>65</v>
      </c>
      <c r="B103" s="161" t="s">
        <v>218</v>
      </c>
      <c r="C103" s="167">
        <v>10.706119804273511</v>
      </c>
      <c r="D103" s="167">
        <v>8.0169026137433015</v>
      </c>
      <c r="E103" s="167">
        <v>8.0006958744783852</v>
      </c>
      <c r="F103" s="167">
        <v>7.4087313751438915</v>
      </c>
      <c r="G103" s="167">
        <v>6.4634615899561503</v>
      </c>
      <c r="H103" s="167">
        <v>5.2650538975254246</v>
      </c>
      <c r="I103" s="167">
        <v>6.7339104509828971</v>
      </c>
      <c r="J103" s="167">
        <v>7.9055271125108186</v>
      </c>
      <c r="K103" s="167">
        <v>5.0471518692585784</v>
      </c>
      <c r="L103" s="167">
        <v>6.2327739418720505</v>
      </c>
      <c r="M103" s="167">
        <v>3.9367231266004383</v>
      </c>
      <c r="N103" s="167">
        <v>5.3064303414367711</v>
      </c>
      <c r="O103" s="167">
        <v>5.2752737912574164</v>
      </c>
      <c r="P103" s="167">
        <v>6.2330792224369178</v>
      </c>
      <c r="Q103" s="168">
        <f>([1]M_F_prov_2015!B101/[1]pop_media_2015!D101)*100000</f>
        <v>5.1466920088577277</v>
      </c>
      <c r="R103" s="169">
        <v>2.9256198134547646</v>
      </c>
      <c r="T103" s="166"/>
    </row>
    <row r="104" spans="1:20" s="162" customFormat="1" x14ac:dyDescent="0.2">
      <c r="A104" s="163"/>
      <c r="B104" s="163" t="s">
        <v>126</v>
      </c>
      <c r="C104" s="164">
        <v>11.484603794841226</v>
      </c>
      <c r="D104" s="164">
        <v>11.144135840050804</v>
      </c>
      <c r="E104" s="164">
        <v>11.038165576212753</v>
      </c>
      <c r="F104" s="164">
        <v>11.293253782495407</v>
      </c>
      <c r="G104" s="164">
        <v>10.611750033781565</v>
      </c>
      <c r="H104" s="164">
        <v>10.141918669995233</v>
      </c>
      <c r="I104" s="164">
        <v>9.0675375466662302</v>
      </c>
      <c r="J104" s="164">
        <v>8.7328131495880168</v>
      </c>
      <c r="K104" s="164">
        <v>7.4395989833701472</v>
      </c>
      <c r="L104" s="164">
        <v>7.2083859201955152</v>
      </c>
      <c r="M104" s="164">
        <v>6.6882698605828912</v>
      </c>
      <c r="N104" s="164">
        <v>6.5918805067353832</v>
      </c>
      <c r="O104" s="164">
        <v>5.5029628172909479</v>
      </c>
      <c r="P104" s="164">
        <v>5.6476656132099636</v>
      </c>
      <c r="Q104" s="165">
        <f>([1]M_F_prov_2015!B102/[1]pop_media_2015!D102)*100000</f>
        <v>5.6812122433552164</v>
      </c>
      <c r="R104" s="166">
        <v>3.2986542668681991</v>
      </c>
      <c r="T104" s="166"/>
    </row>
    <row r="105" spans="1:20" x14ac:dyDescent="0.2">
      <c r="A105" s="161">
        <v>71</v>
      </c>
      <c r="B105" s="161" t="s">
        <v>219</v>
      </c>
      <c r="C105" s="167">
        <v>16.19872362735704</v>
      </c>
      <c r="D105" s="167">
        <v>12.62970855858733</v>
      </c>
      <c r="E105" s="167">
        <v>16.03322083356715</v>
      </c>
      <c r="F105" s="167">
        <v>14.19374758102691</v>
      </c>
      <c r="G105" s="167">
        <v>17.205287758437759</v>
      </c>
      <c r="H105" s="167">
        <v>15.239944041292851</v>
      </c>
      <c r="I105" s="167">
        <v>15.146194184603894</v>
      </c>
      <c r="J105" s="167">
        <v>11.302804359610619</v>
      </c>
      <c r="K105" s="167">
        <v>11.475606511885077</v>
      </c>
      <c r="L105" s="167">
        <v>11.763882971620427</v>
      </c>
      <c r="M105" s="167">
        <v>10.686154810484235</v>
      </c>
      <c r="N105" s="167">
        <v>8.6132781658183646</v>
      </c>
      <c r="O105" s="167">
        <v>7.9141160130266357</v>
      </c>
      <c r="P105" s="167">
        <v>8.5094111723841248</v>
      </c>
      <c r="Q105" s="168">
        <f>([1]M_F_prov_2015!B103/[1]pop_media_2015!D103)*100000</f>
        <v>7.1163684381152699</v>
      </c>
      <c r="R105" s="169">
        <v>3.4369902457312351</v>
      </c>
      <c r="T105" s="166"/>
    </row>
    <row r="106" spans="1:20" x14ac:dyDescent="0.2">
      <c r="A106" s="161">
        <v>72</v>
      </c>
      <c r="B106" s="161" t="s">
        <v>65</v>
      </c>
      <c r="C106" s="167">
        <v>10.327361317489066</v>
      </c>
      <c r="D106" s="167">
        <v>10.310156400589921</v>
      </c>
      <c r="E106" s="167">
        <v>9.7691511278101864</v>
      </c>
      <c r="F106" s="167">
        <v>10.873162650114024</v>
      </c>
      <c r="G106" s="167">
        <v>9.0019186131466675</v>
      </c>
      <c r="H106" s="167">
        <v>10.192115037959297</v>
      </c>
      <c r="I106" s="167">
        <v>6.9501858068991966</v>
      </c>
      <c r="J106" s="167">
        <v>7.6276376418244176</v>
      </c>
      <c r="K106" s="167">
        <v>6.1656993963591553</v>
      </c>
      <c r="L106" s="167">
        <v>4.5019225621084438</v>
      </c>
      <c r="M106" s="167">
        <v>5.6960720368592019</v>
      </c>
      <c r="N106" s="167">
        <v>4.8134024377476647</v>
      </c>
      <c r="O106" s="167">
        <v>5.6612928239924001</v>
      </c>
      <c r="P106" s="167">
        <v>4.8252946692754897</v>
      </c>
      <c r="Q106" s="168">
        <f>([1]M_F_prov_2015!B104/[1]pop_media_2015!D104)*100000</f>
        <v>4.8217551267706611</v>
      </c>
      <c r="R106" s="169">
        <v>6.2399782632568215</v>
      </c>
      <c r="T106" s="166"/>
    </row>
    <row r="107" spans="1:20" x14ac:dyDescent="0.2">
      <c r="A107" s="161">
        <v>73</v>
      </c>
      <c r="B107" s="161" t="s">
        <v>220</v>
      </c>
      <c r="C107" s="167">
        <v>10.680181115200396</v>
      </c>
      <c r="D107" s="167">
        <v>13.10684927726936</v>
      </c>
      <c r="E107" s="167">
        <v>9.9999137938466038</v>
      </c>
      <c r="F107" s="167">
        <v>7.0580863290032267</v>
      </c>
      <c r="G107" s="167">
        <v>9.1103878188958038</v>
      </c>
      <c r="H107" s="167">
        <v>8.4154266793069805</v>
      </c>
      <c r="I107" s="167">
        <v>8.5700671550462282</v>
      </c>
      <c r="J107" s="167">
        <v>7.3567340207032181</v>
      </c>
      <c r="K107" s="167">
        <v>7.006564809442799</v>
      </c>
      <c r="L107" s="167">
        <v>6.3218307338364035</v>
      </c>
      <c r="M107" s="167">
        <v>6.4999375663891659</v>
      </c>
      <c r="N107" s="167">
        <v>5.6553186129388546</v>
      </c>
      <c r="O107" s="167">
        <v>4.4327185777792932</v>
      </c>
      <c r="P107" s="167">
        <v>4.5815205218182191</v>
      </c>
      <c r="Q107" s="168">
        <f>([1]M_F_prov_2015!B105/[1]pop_media_2015!D105)*100000</f>
        <v>4.0870960161031578</v>
      </c>
      <c r="R107" s="169">
        <v>7.781439995172331</v>
      </c>
      <c r="T107" s="166"/>
    </row>
    <row r="108" spans="1:20" x14ac:dyDescent="0.2">
      <c r="A108" s="161">
        <v>74</v>
      </c>
      <c r="B108" s="161" t="s">
        <v>221</v>
      </c>
      <c r="C108" s="167">
        <v>7.9426343235978152</v>
      </c>
      <c r="D108" s="167">
        <v>7.9662232135744446</v>
      </c>
      <c r="E108" s="167">
        <v>10.228545625550408</v>
      </c>
      <c r="F108" s="167">
        <v>10.48930091306867</v>
      </c>
      <c r="G108" s="167">
        <v>10.742587614545963</v>
      </c>
      <c r="H108" s="167">
        <v>9.2524287625501707</v>
      </c>
      <c r="I108" s="167">
        <v>10.257641943247719</v>
      </c>
      <c r="J108" s="167">
        <v>12.502140991644819</v>
      </c>
      <c r="K108" s="167">
        <v>12.493019525340216</v>
      </c>
      <c r="L108" s="167">
        <v>8.4851933376258444</v>
      </c>
      <c r="M108" s="167">
        <v>6.7379474964157868</v>
      </c>
      <c r="N108" s="167">
        <v>6.2473526843000275</v>
      </c>
      <c r="O108" s="167">
        <v>7.236549064426498</v>
      </c>
      <c r="P108" s="167">
        <v>5.4837338743950754</v>
      </c>
      <c r="Q108" s="168">
        <f>([1]M_F_prov_2015!B106/[1]pop_media_2015!D106)*100000</f>
        <v>6.2548318576100037</v>
      </c>
      <c r="R108" s="169">
        <v>5.9430371772633661</v>
      </c>
      <c r="T108" s="166"/>
    </row>
    <row r="109" spans="1:20" x14ac:dyDescent="0.2">
      <c r="A109" s="161">
        <v>75</v>
      </c>
      <c r="B109" s="161" t="s">
        <v>222</v>
      </c>
      <c r="C109" s="167">
        <v>12.040626340707901</v>
      </c>
      <c r="D109" s="167">
        <v>11.673838040723929</v>
      </c>
      <c r="E109" s="167">
        <v>10.388511319993388</v>
      </c>
      <c r="F109" s="167">
        <v>13.138396585027532</v>
      </c>
      <c r="G109" s="167">
        <v>9.1966128748800813</v>
      </c>
      <c r="H109" s="167">
        <v>7.4204455914692549</v>
      </c>
      <c r="I109" s="167">
        <v>7.9034425137463442</v>
      </c>
      <c r="J109" s="167">
        <v>7.8842689436769096</v>
      </c>
      <c r="K109" s="167">
        <v>4.374447725974596</v>
      </c>
      <c r="L109" s="167">
        <v>7.3636232021526746</v>
      </c>
      <c r="M109" s="167">
        <v>4.7408176288551109</v>
      </c>
      <c r="N109" s="167">
        <v>9.6108240345490401</v>
      </c>
      <c r="O109" s="167">
        <v>4.1033394966321532</v>
      </c>
      <c r="P109" s="167">
        <v>4.8337080489914896</v>
      </c>
      <c r="Q109" s="168">
        <f>([1]M_F_prov_2015!B107/[1]pop_media_2015!D107)*100000</f>
        <v>6.5811898418713923</v>
      </c>
      <c r="R109" s="169">
        <v>7.0113035894454239</v>
      </c>
      <c r="T109" s="166"/>
    </row>
    <row r="110" spans="1:20" x14ac:dyDescent="0.2">
      <c r="A110" s="161">
        <v>110</v>
      </c>
      <c r="B110" s="161" t="s">
        <v>223</v>
      </c>
      <c r="C110" s="167"/>
      <c r="D110" s="167"/>
      <c r="E110" s="167"/>
      <c r="F110" s="167"/>
      <c r="G110" s="167"/>
      <c r="H110" s="167"/>
      <c r="I110" s="167"/>
      <c r="J110" s="167"/>
      <c r="K110" s="167"/>
      <c r="L110" s="167">
        <v>8.19099349071986</v>
      </c>
      <c r="M110" s="167">
        <v>7.6622187486830562</v>
      </c>
      <c r="N110" s="167">
        <v>4.5905719852693645</v>
      </c>
      <c r="O110" s="167">
        <v>3.8157501446805262</v>
      </c>
      <c r="P110" s="167">
        <v>7.1051923730835007</v>
      </c>
      <c r="Q110" s="168">
        <f>([1]M_F_prov_2015!B108/[1]pop_media_2015!D108)*100000</f>
        <v>6.0919813026940517</v>
      </c>
      <c r="R110" s="169">
        <v>6.032090722644468</v>
      </c>
      <c r="T110" s="166"/>
    </row>
    <row r="111" spans="1:20" s="162" customFormat="1" x14ac:dyDescent="0.2">
      <c r="A111" s="163"/>
      <c r="B111" s="163" t="s">
        <v>127</v>
      </c>
      <c r="C111" s="164">
        <v>9.8590325448335339</v>
      </c>
      <c r="D111" s="164">
        <v>11.575326436787394</v>
      </c>
      <c r="E111" s="164">
        <v>8.2407718071423943</v>
      </c>
      <c r="F111" s="164">
        <v>6.7408781173401504</v>
      </c>
      <c r="G111" s="164">
        <v>9.6436094169000022</v>
      </c>
      <c r="H111" s="164">
        <v>10.040741585348005</v>
      </c>
      <c r="I111" s="164">
        <v>6.3215283063515129</v>
      </c>
      <c r="J111" s="164">
        <v>5.9909604964623382</v>
      </c>
      <c r="K111" s="164">
        <v>7.8990569212910486</v>
      </c>
      <c r="L111" s="164">
        <v>8.2723106804147868</v>
      </c>
      <c r="M111" s="164">
        <v>6.396293607163849</v>
      </c>
      <c r="N111" s="164">
        <v>8.8406907526374727</v>
      </c>
      <c r="O111" s="164">
        <v>3.8108930914571038</v>
      </c>
      <c r="P111" s="164">
        <v>7.0995056319858696</v>
      </c>
      <c r="Q111" s="165">
        <f>([1]M_F_prov_2015!B109/[1]pop_media_2015!D109)*100000</f>
        <v>7.476226035870237</v>
      </c>
      <c r="R111" s="166">
        <v>5.3538489504899704</v>
      </c>
      <c r="T111" s="166"/>
    </row>
    <row r="112" spans="1:20" x14ac:dyDescent="0.2">
      <c r="A112" s="161">
        <v>76</v>
      </c>
      <c r="B112" s="161" t="s">
        <v>224</v>
      </c>
      <c r="C112" s="167">
        <v>8.8841055736340042</v>
      </c>
      <c r="D112" s="167">
        <v>5.6062596437221996</v>
      </c>
      <c r="E112" s="167">
        <v>6.8956006068128541</v>
      </c>
      <c r="F112" s="167">
        <v>5.3757454046976338</v>
      </c>
      <c r="G112" s="167">
        <v>8.7441587733488326</v>
      </c>
      <c r="H112" s="167">
        <v>9.3200384710476882</v>
      </c>
      <c r="I112" s="167">
        <v>3.9026065509153565</v>
      </c>
      <c r="J112" s="167">
        <v>3.9140219837568084</v>
      </c>
      <c r="K112" s="167">
        <v>5.2394837012760762</v>
      </c>
      <c r="L112" s="167">
        <v>6.5797698396510089</v>
      </c>
      <c r="M112" s="167">
        <v>6.079461201142939</v>
      </c>
      <c r="N112" s="167">
        <v>9.2875888623234353</v>
      </c>
      <c r="O112" s="167">
        <v>3.9817370991717986</v>
      </c>
      <c r="P112" s="167">
        <v>6.6438825786768572</v>
      </c>
      <c r="Q112" s="168">
        <f>([1]M_F_prov_2015!B110/[1]pop_media_2015!D110)*100000</f>
        <v>6.9480539436218871</v>
      </c>
      <c r="R112" s="169">
        <v>5.5973946672094446</v>
      </c>
      <c r="T112" s="166"/>
    </row>
    <row r="113" spans="1:20" x14ac:dyDescent="0.2">
      <c r="A113" s="161">
        <v>77</v>
      </c>
      <c r="B113" s="161" t="s">
        <v>225</v>
      </c>
      <c r="C113" s="167">
        <v>11.737433610141142</v>
      </c>
      <c r="D113" s="167">
        <v>23.07575229407346</v>
      </c>
      <c r="E113" s="167">
        <v>10.834743081154688</v>
      </c>
      <c r="F113" s="167">
        <v>9.3711005124512337</v>
      </c>
      <c r="G113" s="167">
        <v>11.372963992207048</v>
      </c>
      <c r="H113" s="167">
        <v>11.423377694116713</v>
      </c>
      <c r="I113" s="167">
        <v>10.948378395863504</v>
      </c>
      <c r="J113" s="167">
        <v>9.9514369875009958</v>
      </c>
      <c r="K113" s="167">
        <v>12.959113995344687</v>
      </c>
      <c r="L113" s="167">
        <v>11.482976487357492</v>
      </c>
      <c r="M113" s="167">
        <v>6.9952082823266064</v>
      </c>
      <c r="N113" s="167">
        <v>7.9987601921702129</v>
      </c>
      <c r="O113" s="167">
        <v>3.4900098468134968</v>
      </c>
      <c r="P113" s="167">
        <v>7.9515353917870586</v>
      </c>
      <c r="Q113" s="168">
        <f>([1]M_F_prov_2015!B111/[1]pop_media_2015!D111)*100000</f>
        <v>8.4597737756965632</v>
      </c>
      <c r="R113" s="169">
        <v>7.3422786761871546</v>
      </c>
      <c r="T113" s="166"/>
    </row>
    <row r="114" spans="1:20" s="162" customFormat="1" x14ac:dyDescent="0.2">
      <c r="A114" s="163"/>
      <c r="B114" s="163" t="s">
        <v>128</v>
      </c>
      <c r="C114" s="164">
        <v>8.5891352404026957</v>
      </c>
      <c r="D114" s="164">
        <v>8.3851122332299006</v>
      </c>
      <c r="E114" s="164">
        <v>7.5540546388273908</v>
      </c>
      <c r="F114" s="164">
        <v>7.9733359610239267</v>
      </c>
      <c r="G114" s="164">
        <v>8.2159514966514955</v>
      </c>
      <c r="H114" s="164">
        <v>9.3765316057538453</v>
      </c>
      <c r="I114" s="164">
        <v>6.4946761414520164</v>
      </c>
      <c r="J114" s="164">
        <v>6.0839000232709175</v>
      </c>
      <c r="K114" s="164">
        <v>6.8578116570606502</v>
      </c>
      <c r="L114" s="164">
        <v>7.0243449543824781</v>
      </c>
      <c r="M114" s="164">
        <v>5.3043985194607668</v>
      </c>
      <c r="N114" s="164">
        <v>6.2808681691728863</v>
      </c>
      <c r="O114" s="164">
        <v>4.9761715012119261</v>
      </c>
      <c r="P114" s="164">
        <v>5.1046658667672098</v>
      </c>
      <c r="Q114" s="165">
        <f>([1]M_F_prov_2015!B112/[1]pop_media_2015!D112)*100000</f>
        <v>4.7629278021216317</v>
      </c>
      <c r="R114" s="166">
        <v>5.915751629856798</v>
      </c>
      <c r="T114" s="166"/>
    </row>
    <row r="115" spans="1:20" x14ac:dyDescent="0.2">
      <c r="A115" s="161">
        <v>78</v>
      </c>
      <c r="B115" s="161" t="s">
        <v>226</v>
      </c>
      <c r="C115" s="167">
        <v>9.9343651464366243</v>
      </c>
      <c r="D115" s="167">
        <v>9.7104109281785185</v>
      </c>
      <c r="E115" s="167">
        <v>7.4046040182317805</v>
      </c>
      <c r="F115" s="167">
        <v>10.314205067025142</v>
      </c>
      <c r="G115" s="167">
        <v>10.92550808798768</v>
      </c>
      <c r="H115" s="167">
        <v>13.640067838459842</v>
      </c>
      <c r="I115" s="167">
        <v>6.8279835849700747</v>
      </c>
      <c r="J115" s="167">
        <v>5.7030584389616266</v>
      </c>
      <c r="K115" s="167">
        <v>7.2400357267916826</v>
      </c>
      <c r="L115" s="167">
        <v>5.7231675917957689</v>
      </c>
      <c r="M115" s="167">
        <v>6.0185441141787797</v>
      </c>
      <c r="N115" s="167">
        <v>6.5819416727934739</v>
      </c>
      <c r="O115" s="167">
        <v>6.556800727665375</v>
      </c>
      <c r="P115" s="167">
        <v>5.8459996659428768</v>
      </c>
      <c r="Q115" s="168">
        <f>([1]M_F_prov_2015!B113/[1]pop_media_2015!D113)*100000</f>
        <v>5.3075034830491612</v>
      </c>
      <c r="R115" s="169">
        <v>9.9929549667484423</v>
      </c>
      <c r="T115" s="166"/>
    </row>
    <row r="116" spans="1:20" x14ac:dyDescent="0.2">
      <c r="A116" s="161">
        <v>79</v>
      </c>
      <c r="B116" s="161" t="s">
        <v>227</v>
      </c>
      <c r="C116" s="167">
        <v>7.8363446964835077</v>
      </c>
      <c r="D116" s="167">
        <v>7.0617344977952445</v>
      </c>
      <c r="E116" s="167">
        <v>7.6244521626894715</v>
      </c>
      <c r="F116" s="167">
        <v>3.8253247427469113</v>
      </c>
      <c r="G116" s="167">
        <v>7.6923076923076925</v>
      </c>
      <c r="H116" s="167">
        <v>8.2834943092394102</v>
      </c>
      <c r="I116" s="167">
        <v>7.4658437647761486</v>
      </c>
      <c r="J116" s="167">
        <v>5.5275416673000315</v>
      </c>
      <c r="K116" s="167">
        <v>6.3641482625183494</v>
      </c>
      <c r="L116" s="167">
        <v>8.5910771963712413</v>
      </c>
      <c r="M116" s="167">
        <v>3.6093766051314229</v>
      </c>
      <c r="N116" s="167">
        <v>6.9492799851007439</v>
      </c>
      <c r="O116" s="167">
        <v>2.4872356448503861</v>
      </c>
      <c r="P116" s="167">
        <v>3.0232820199921395</v>
      </c>
      <c r="Q116" s="168">
        <f>([1]M_F_prov_2015!B114/[1]pop_media_2015!D114)*100000</f>
        <v>3.3023099658210917</v>
      </c>
      <c r="R116" s="169">
        <v>5.9456521656275747</v>
      </c>
      <c r="T116" s="166"/>
    </row>
    <row r="117" spans="1:20" x14ac:dyDescent="0.2">
      <c r="A117" s="161">
        <v>80</v>
      </c>
      <c r="B117" s="161" t="s">
        <v>66</v>
      </c>
      <c r="C117" s="167">
        <v>8.32348240336127</v>
      </c>
      <c r="D117" s="167">
        <v>7.4761630551162321</v>
      </c>
      <c r="E117" s="167">
        <v>7.842752806234988</v>
      </c>
      <c r="F117" s="167">
        <v>7.3132664437012265</v>
      </c>
      <c r="G117" s="167">
        <v>4.4793515332372369</v>
      </c>
      <c r="H117" s="167">
        <v>5.4033949530490002</v>
      </c>
      <c r="I117" s="167">
        <v>5.7649503628766023</v>
      </c>
      <c r="J117" s="167">
        <v>5.2216923504907937</v>
      </c>
      <c r="K117" s="167">
        <v>5.9643278970593148</v>
      </c>
      <c r="L117" s="167">
        <v>6.8816269614900527</v>
      </c>
      <c r="M117" s="167">
        <v>4.8956767547828042</v>
      </c>
      <c r="N117" s="167">
        <v>6.9018439729193446</v>
      </c>
      <c r="O117" s="167">
        <v>4.5041717638877126</v>
      </c>
      <c r="P117" s="167">
        <v>4.2943336267794647</v>
      </c>
      <c r="Q117" s="168">
        <f>([1]M_F_prov_2015!B115/[1]pop_media_2015!D115)*100000</f>
        <v>4.6685801860070084</v>
      </c>
      <c r="R117" s="169">
        <v>7.1521780135035922</v>
      </c>
      <c r="T117" s="166"/>
    </row>
    <row r="118" spans="1:20" x14ac:dyDescent="0.2">
      <c r="A118" s="161">
        <v>101</v>
      </c>
      <c r="B118" s="161" t="s">
        <v>228</v>
      </c>
      <c r="C118" s="167">
        <v>8.6509929898120141</v>
      </c>
      <c r="D118" s="167">
        <v>11.596286868944564</v>
      </c>
      <c r="E118" s="167">
        <v>6.3955161617600469</v>
      </c>
      <c r="F118" s="167">
        <v>7.5688988125562204</v>
      </c>
      <c r="G118" s="167">
        <v>11.695598653836596</v>
      </c>
      <c r="H118" s="167">
        <v>12.92680490513488</v>
      </c>
      <c r="I118" s="167">
        <v>7.0553373627148943</v>
      </c>
      <c r="J118" s="167">
        <v>12.324775439657019</v>
      </c>
      <c r="K118" s="167">
        <v>11.726697586059302</v>
      </c>
      <c r="L118" s="167">
        <v>10.536605925084732</v>
      </c>
      <c r="M118" s="167">
        <v>9.3631588957324485</v>
      </c>
      <c r="N118" s="167">
        <v>2.3365577830739754</v>
      </c>
      <c r="O118" s="167">
        <v>5.206314681228922</v>
      </c>
      <c r="P118" s="167">
        <v>8.0368316513392806</v>
      </c>
      <c r="Q118" s="168">
        <f>([1]M_F_prov_2015!B116/[1]pop_media_2015!D116)*100000</f>
        <v>5.7300022920009166</v>
      </c>
      <c r="R118" s="169">
        <v>6.3413289219740836</v>
      </c>
      <c r="T118" s="166"/>
    </row>
    <row r="119" spans="1:20" x14ac:dyDescent="0.2">
      <c r="A119" s="161">
        <v>102</v>
      </c>
      <c r="B119" s="161" t="s">
        <v>229</v>
      </c>
      <c r="C119" s="167">
        <v>5.2563645814473698</v>
      </c>
      <c r="D119" s="167">
        <v>5.2959556551979805</v>
      </c>
      <c r="E119" s="167">
        <v>8.2650482914964467</v>
      </c>
      <c r="F119" s="167">
        <v>9.488144267233583</v>
      </c>
      <c r="G119" s="167">
        <v>6.5575334136134389</v>
      </c>
      <c r="H119" s="167">
        <v>2.9944064487537281</v>
      </c>
      <c r="I119" s="167">
        <v>4.8076778615448879</v>
      </c>
      <c r="J119" s="167">
        <v>5.4243662532094161</v>
      </c>
      <c r="K119" s="167">
        <v>4.2401242962150834</v>
      </c>
      <c r="L119" s="167">
        <v>6.0848717917513477</v>
      </c>
      <c r="M119" s="167">
        <v>3.0559358497946412</v>
      </c>
      <c r="N119" s="167">
        <v>5.5304976218860222</v>
      </c>
      <c r="O119" s="167">
        <v>4.9134918343907579</v>
      </c>
      <c r="P119" s="167">
        <v>6.1265124827691837</v>
      </c>
      <c r="Q119" s="168">
        <f>([1]M_F_prov_2015!B117/[1]pop_media_2015!D117)*100000</f>
        <v>4.9142464003145117</v>
      </c>
      <c r="R119" s="169">
        <v>5.0464225820201367</v>
      </c>
      <c r="T119" s="166"/>
    </row>
    <row r="120" spans="1:20" s="162" customFormat="1" x14ac:dyDescent="0.2">
      <c r="A120" s="163"/>
      <c r="B120" s="163" t="s">
        <v>230</v>
      </c>
      <c r="C120" s="164">
        <v>8.7362168955860824</v>
      </c>
      <c r="D120" s="164">
        <v>8.9030987940623767</v>
      </c>
      <c r="E120" s="164">
        <v>7.9321379060566422</v>
      </c>
      <c r="F120" s="164">
        <v>8.2585980719128411</v>
      </c>
      <c r="G120" s="164">
        <v>8.5728389137819292</v>
      </c>
      <c r="H120" s="164">
        <v>8.5259044386948855</v>
      </c>
      <c r="I120" s="164">
        <v>7.6522196238450118</v>
      </c>
      <c r="J120" s="164">
        <v>7.3786467245032865</v>
      </c>
      <c r="K120" s="164">
        <v>6.720943053796101</v>
      </c>
      <c r="L120" s="164">
        <v>5.7955245604546217</v>
      </c>
      <c r="M120" s="164">
        <v>5.5852305428106419</v>
      </c>
      <c r="N120" s="164">
        <v>4.8802490071743421</v>
      </c>
      <c r="O120" s="164">
        <v>5.6272406810394155</v>
      </c>
      <c r="P120" s="164">
        <v>4.5433819721859185</v>
      </c>
      <c r="Q120" s="165">
        <f>([1]M_F_prov_2015!B118/[1]pop_media_2015!D118)*100000</f>
        <v>4.9674649580564312</v>
      </c>
      <c r="R120" s="166">
        <v>2.2839002163995454</v>
      </c>
      <c r="T120" s="166"/>
    </row>
    <row r="121" spans="1:20" s="162" customFormat="1" x14ac:dyDescent="0.2">
      <c r="A121" s="163"/>
      <c r="B121" s="163" t="s">
        <v>129</v>
      </c>
      <c r="C121" s="164">
        <v>7.3413043808379079</v>
      </c>
      <c r="D121" s="164">
        <v>7.878100201173635</v>
      </c>
      <c r="E121" s="164">
        <v>7.052782317586586</v>
      </c>
      <c r="F121" s="164">
        <v>7.6301637485484566</v>
      </c>
      <c r="G121" s="164">
        <v>8.0500892654273422</v>
      </c>
      <c r="H121" s="164">
        <v>7.7084584532203246</v>
      </c>
      <c r="I121" s="164">
        <v>7.156133464703327</v>
      </c>
      <c r="J121" s="164">
        <v>7.300357777698891</v>
      </c>
      <c r="K121" s="164">
        <v>6.5077982946965349</v>
      </c>
      <c r="L121" s="164">
        <v>5.5782785432415558</v>
      </c>
      <c r="M121" s="164">
        <v>5.4170146832080839</v>
      </c>
      <c r="N121" s="164">
        <v>4.5800980140975014</v>
      </c>
      <c r="O121" s="164">
        <v>5.0322594577502686</v>
      </c>
      <c r="P121" s="164">
        <v>4.1032620245946383</v>
      </c>
      <c r="Q121" s="165">
        <f>([1]M_F_prov_2015!B119/[1]pop_media_2015!D119)*100000</f>
        <v>4.4263712972051596</v>
      </c>
      <c r="R121" s="166">
        <v>6.7872954170330262</v>
      </c>
      <c r="T121" s="166"/>
    </row>
    <row r="122" spans="1:20" x14ac:dyDescent="0.2">
      <c r="A122" s="161">
        <v>81</v>
      </c>
      <c r="B122" s="161" t="s">
        <v>231</v>
      </c>
      <c r="C122" s="167">
        <v>6.8170411925590821</v>
      </c>
      <c r="D122" s="167">
        <v>4.9393866693010064</v>
      </c>
      <c r="E122" s="167">
        <v>7.9900641202645657</v>
      </c>
      <c r="F122" s="167">
        <v>6.5686529804089933</v>
      </c>
      <c r="G122" s="167">
        <v>7.4977536027291816</v>
      </c>
      <c r="H122" s="167">
        <v>5.3869404169257669</v>
      </c>
      <c r="I122" s="167">
        <v>7.0127620581521608</v>
      </c>
      <c r="J122" s="167">
        <v>6.2987864338137518</v>
      </c>
      <c r="K122" s="167">
        <v>9.0892035410604777</v>
      </c>
      <c r="L122" s="167">
        <v>4.6548271139024555</v>
      </c>
      <c r="M122" s="167">
        <v>7.9119078867759436</v>
      </c>
      <c r="N122" s="167">
        <v>7.2091765841293469</v>
      </c>
      <c r="O122" s="167">
        <v>6.0002677042514208</v>
      </c>
      <c r="P122" s="167">
        <v>3.897089332749534</v>
      </c>
      <c r="Q122" s="168">
        <f>([1]M_F_prov_2015!B120/[1]pop_media_2015!D120)*100000</f>
        <v>6.192227378589342</v>
      </c>
      <c r="R122" s="169">
        <v>4.4338062850691946</v>
      </c>
      <c r="T122" s="166"/>
    </row>
    <row r="123" spans="1:20" x14ac:dyDescent="0.2">
      <c r="A123" s="161">
        <v>82</v>
      </c>
      <c r="B123" s="161" t="s">
        <v>67</v>
      </c>
      <c r="C123" s="167">
        <v>6.7926487367694977</v>
      </c>
      <c r="D123" s="167">
        <v>6.9626156118034146</v>
      </c>
      <c r="E123" s="167">
        <v>6.5633359897287846</v>
      </c>
      <c r="F123" s="167">
        <v>7.1315780196661365</v>
      </c>
      <c r="G123" s="167">
        <v>6.0785593003983482</v>
      </c>
      <c r="H123" s="167">
        <v>6.4808630241246084</v>
      </c>
      <c r="I123" s="167">
        <v>6.9565864515625417</v>
      </c>
      <c r="J123" s="167">
        <v>6.0574023677982023</v>
      </c>
      <c r="K123" s="167">
        <v>6.6129192248045756</v>
      </c>
      <c r="L123" s="167">
        <v>5.5527545887682255</v>
      </c>
      <c r="M123" s="167">
        <v>5.7101518860189344</v>
      </c>
      <c r="N123" s="167">
        <v>2.9764322873721238</v>
      </c>
      <c r="O123" s="167">
        <v>4.287013999482383</v>
      </c>
      <c r="P123" s="167">
        <v>3.5264758007353092</v>
      </c>
      <c r="Q123" s="168">
        <f>([1]M_F_prov_2015!B121/[1]pop_media_2015!D121)*100000</f>
        <v>3.4537826966271847</v>
      </c>
      <c r="R123" s="169">
        <v>3.7903831267936456</v>
      </c>
      <c r="T123" s="166"/>
    </row>
    <row r="124" spans="1:20" x14ac:dyDescent="0.2">
      <c r="A124" s="161">
        <v>83</v>
      </c>
      <c r="B124" s="161" t="s">
        <v>68</v>
      </c>
      <c r="C124" s="167">
        <v>6.0449624305584937</v>
      </c>
      <c r="D124" s="167">
        <v>6.5158376526012969</v>
      </c>
      <c r="E124" s="167">
        <v>6.077724985983247</v>
      </c>
      <c r="F124" s="167">
        <v>6.0857281307457836</v>
      </c>
      <c r="G124" s="167">
        <v>6.5604083930508486</v>
      </c>
      <c r="H124" s="167">
        <v>6.42920942920101</v>
      </c>
      <c r="I124" s="167">
        <v>6.1329046432987671</v>
      </c>
      <c r="J124" s="167">
        <v>5.824535857298871</v>
      </c>
      <c r="K124" s="167">
        <v>5.6729411440022446</v>
      </c>
      <c r="L124" s="167">
        <v>4.2967685998288969</v>
      </c>
      <c r="M124" s="167">
        <v>5.5349149352760882</v>
      </c>
      <c r="N124" s="167">
        <v>3.5456018350801841</v>
      </c>
      <c r="O124" s="167">
        <v>3.5481972458275899</v>
      </c>
      <c r="P124" s="167">
        <v>3.7103829656318048</v>
      </c>
      <c r="Q124" s="168">
        <f>([1]M_F_prov_2015!B122/[1]pop_media_2015!D122)*100000</f>
        <v>4.1991615674070415</v>
      </c>
      <c r="R124" s="169">
        <v>5.5157134632820108</v>
      </c>
      <c r="T124" s="166"/>
    </row>
    <row r="125" spans="1:20" x14ac:dyDescent="0.2">
      <c r="A125" s="161">
        <v>84</v>
      </c>
      <c r="B125" s="161" t="s">
        <v>232</v>
      </c>
      <c r="C125" s="167">
        <v>4.4455904188635298</v>
      </c>
      <c r="D125" s="167">
        <v>5.808855152845501</v>
      </c>
      <c r="E125" s="167">
        <v>7.1475716683660755</v>
      </c>
      <c r="F125" s="167">
        <v>6.9254552928350579</v>
      </c>
      <c r="G125" s="167">
        <v>8.0523131947217088</v>
      </c>
      <c r="H125" s="167">
        <v>4.4827771701124286</v>
      </c>
      <c r="I125" s="167">
        <v>4.9334710220245848</v>
      </c>
      <c r="J125" s="167">
        <v>8.7349937287224506</v>
      </c>
      <c r="K125" s="167">
        <v>6.2686239698747848</v>
      </c>
      <c r="L125" s="167">
        <v>6.0424245340339562</v>
      </c>
      <c r="M125" s="167">
        <v>3.8056137279680144</v>
      </c>
      <c r="N125" s="167">
        <v>3.5850284729683248</v>
      </c>
      <c r="O125" s="167">
        <v>4.2462275620396195</v>
      </c>
      <c r="P125" s="167">
        <v>2.0076536217513654</v>
      </c>
      <c r="Q125" s="168">
        <f>([1]M_F_prov_2015!B123/[1]pop_media_2015!D123)*100000</f>
        <v>4.0319554872114214</v>
      </c>
      <c r="R125" s="169">
        <v>3.8588404656911677</v>
      </c>
      <c r="T125" s="166"/>
    </row>
    <row r="126" spans="1:20" x14ac:dyDescent="0.2">
      <c r="A126" s="161">
        <v>85</v>
      </c>
      <c r="B126" s="161" t="s">
        <v>233</v>
      </c>
      <c r="C126" s="167">
        <v>9.4795023990432981</v>
      </c>
      <c r="D126" s="167">
        <v>8.4154295070570697</v>
      </c>
      <c r="E126" s="167">
        <v>6.968027754754762</v>
      </c>
      <c r="F126" s="167">
        <v>9.175473592069455</v>
      </c>
      <c r="G126" s="167">
        <v>9.1888961379069531</v>
      </c>
      <c r="H126" s="167">
        <v>11.046733204823004</v>
      </c>
      <c r="I126" s="167">
        <v>5.1545632612185388</v>
      </c>
      <c r="J126" s="167">
        <v>8.4531630449763409</v>
      </c>
      <c r="K126" s="167">
        <v>6.2350999449844116</v>
      </c>
      <c r="L126" s="167">
        <v>5.8569334194790628</v>
      </c>
      <c r="M126" s="167">
        <v>5.8574051329173349</v>
      </c>
      <c r="N126" s="167">
        <v>4.4007305212665306</v>
      </c>
      <c r="O126" s="167">
        <v>3.6550442351728565</v>
      </c>
      <c r="P126" s="167">
        <v>5.8313819464059549</v>
      </c>
      <c r="Q126" s="168">
        <f>([1]M_F_prov_2015!B124/[1]pop_media_2015!D124)*100000</f>
        <v>4.030913441630541</v>
      </c>
      <c r="R126" s="169">
        <v>3.4446907920283594</v>
      </c>
      <c r="T126" s="166"/>
    </row>
    <row r="127" spans="1:20" x14ac:dyDescent="0.2">
      <c r="A127" s="161">
        <v>86</v>
      </c>
      <c r="B127" s="161" t="s">
        <v>234</v>
      </c>
      <c r="C127" s="167">
        <v>9.0089075573473263</v>
      </c>
      <c r="D127" s="167">
        <v>7.3575188182692859</v>
      </c>
      <c r="E127" s="167">
        <v>10.793614724762824</v>
      </c>
      <c r="F127" s="167">
        <v>9.6932651763746627</v>
      </c>
      <c r="G127" s="167">
        <v>8.5696656687767092</v>
      </c>
      <c r="H127" s="167">
        <v>8.0126370733270758</v>
      </c>
      <c r="I127" s="167">
        <v>5.1547867922907296</v>
      </c>
      <c r="J127" s="167">
        <v>8.5892697116582166</v>
      </c>
      <c r="K127" s="167">
        <v>3.4398738712913861</v>
      </c>
      <c r="L127" s="167">
        <v>2.8723333974821124</v>
      </c>
      <c r="M127" s="167">
        <v>3.4557434456065979</v>
      </c>
      <c r="N127" s="167">
        <v>1.1567714508805922</v>
      </c>
      <c r="O127" s="167">
        <v>8.1190249051088976</v>
      </c>
      <c r="P127" s="167">
        <v>1.745982784609744</v>
      </c>
      <c r="Q127" s="168">
        <f>([1]M_F_prov_2015!B125/[1]pop_media_2015!D125)*100000</f>
        <v>4.6924674166793752</v>
      </c>
      <c r="R127" s="169">
        <v>3.8323763664112502</v>
      </c>
      <c r="T127" s="166"/>
    </row>
    <row r="128" spans="1:20" x14ac:dyDescent="0.2">
      <c r="A128" s="161">
        <v>87</v>
      </c>
      <c r="B128" s="161" t="s">
        <v>69</v>
      </c>
      <c r="C128" s="167">
        <v>6.6397188932726836</v>
      </c>
      <c r="D128" s="167">
        <v>8.7245925876051036</v>
      </c>
      <c r="E128" s="167">
        <v>6.1502011588871355</v>
      </c>
      <c r="F128" s="167">
        <v>7.4474448429508282</v>
      </c>
      <c r="G128" s="167">
        <v>9.0211786263845983</v>
      </c>
      <c r="H128" s="167">
        <v>10.595802936819007</v>
      </c>
      <c r="I128" s="167">
        <v>8.4189887484892605</v>
      </c>
      <c r="J128" s="167">
        <v>8.8567518282200357</v>
      </c>
      <c r="K128" s="167">
        <v>6.7883990909124723</v>
      </c>
      <c r="L128" s="167">
        <v>6.3100118080735674</v>
      </c>
      <c r="M128" s="167">
        <v>4.9148935183682552</v>
      </c>
      <c r="N128" s="167">
        <v>5.2896353770814022</v>
      </c>
      <c r="O128" s="167">
        <v>5.7460335267375253</v>
      </c>
      <c r="P128" s="167">
        <v>5.1956870422700492</v>
      </c>
      <c r="Q128" s="168">
        <f>([1]M_F_prov_2015!B126/[1]pop_media_2015!D126)*100000</f>
        <v>4.7481424012699938</v>
      </c>
      <c r="R128" s="169">
        <v>1.4774649656120029</v>
      </c>
      <c r="T128" s="166"/>
    </row>
    <row r="129" spans="1:20" x14ac:dyDescent="0.2">
      <c r="A129" s="161">
        <v>88</v>
      </c>
      <c r="B129" s="161" t="s">
        <v>235</v>
      </c>
      <c r="C129" s="167">
        <v>10.834254527110183</v>
      </c>
      <c r="D129" s="167">
        <v>11.857553515679919</v>
      </c>
      <c r="E129" s="167">
        <v>7.7684593794014223</v>
      </c>
      <c r="F129" s="167">
        <v>11.423387706418936</v>
      </c>
      <c r="G129" s="167">
        <v>13.398068333498017</v>
      </c>
      <c r="H129" s="167">
        <v>9.6956890960274436</v>
      </c>
      <c r="I129" s="167">
        <v>7.9913826257352492</v>
      </c>
      <c r="J129" s="167">
        <v>8.9371568917892343</v>
      </c>
      <c r="K129" s="167">
        <v>6.9125675415453536</v>
      </c>
      <c r="L129" s="167">
        <v>6.5428005476324067</v>
      </c>
      <c r="M129" s="167">
        <v>8.7889051465549937</v>
      </c>
      <c r="N129" s="167">
        <v>6.4733613090431241</v>
      </c>
      <c r="O129" s="167">
        <v>5.7282061645045346</v>
      </c>
      <c r="P129" s="167">
        <v>6.2771486679890529</v>
      </c>
      <c r="Q129" s="168">
        <f>([1]M_F_prov_2015!B127/[1]pop_media_2015!D127)*100000</f>
        <v>5.9448474599074794</v>
      </c>
      <c r="R129" s="169">
        <v>2.9600336259819913</v>
      </c>
      <c r="T129" s="166"/>
    </row>
    <row r="130" spans="1:20" x14ac:dyDescent="0.2">
      <c r="A130" s="161">
        <v>89</v>
      </c>
      <c r="B130" s="161" t="s">
        <v>236</v>
      </c>
      <c r="C130" s="167">
        <v>12.098542629719061</v>
      </c>
      <c r="D130" s="167">
        <v>13.143859542694795</v>
      </c>
      <c r="E130" s="167">
        <v>9.3569262750076501</v>
      </c>
      <c r="F130" s="167">
        <v>9.3489469169320802</v>
      </c>
      <c r="G130" s="167">
        <v>9.5981531132746252</v>
      </c>
      <c r="H130" s="167">
        <v>8.0823184130367789</v>
      </c>
      <c r="I130" s="167">
        <v>10.326519509565884</v>
      </c>
      <c r="J130" s="167">
        <v>6.2673213092684907</v>
      </c>
      <c r="K130" s="167">
        <v>5.5026206230717376</v>
      </c>
      <c r="L130" s="167">
        <v>6.4971574935965517</v>
      </c>
      <c r="M130" s="167">
        <v>2.7489279181119364</v>
      </c>
      <c r="N130" s="167">
        <v>7.7561952609646951</v>
      </c>
      <c r="O130" s="167">
        <v>6.7137791614241165</v>
      </c>
      <c r="P130" s="167">
        <v>4.1977485252321722</v>
      </c>
      <c r="Q130" s="168">
        <f>([1]M_F_prov_2015!B128/[1]pop_media_2015!D128)*100000</f>
        <v>4.4494102059582543</v>
      </c>
      <c r="R130" s="169">
        <v>3.4098485399118283</v>
      </c>
      <c r="T130" s="166"/>
    </row>
    <row r="131" spans="1:20" s="162" customFormat="1" x14ac:dyDescent="0.2">
      <c r="A131" s="163"/>
      <c r="B131" s="163" t="s">
        <v>130</v>
      </c>
      <c r="C131" s="164">
        <v>12.983664467813679</v>
      </c>
      <c r="D131" s="164">
        <v>12.023916551565272</v>
      </c>
      <c r="E131" s="164">
        <v>10.607965171536316</v>
      </c>
      <c r="F131" s="164">
        <v>10.171225847168142</v>
      </c>
      <c r="G131" s="164">
        <v>10.163111822392885</v>
      </c>
      <c r="H131" s="164">
        <v>11.010271972068164</v>
      </c>
      <c r="I131" s="164">
        <v>9.1591475153980539</v>
      </c>
      <c r="J131" s="164">
        <v>7.6164966004529076</v>
      </c>
      <c r="K131" s="164">
        <v>7.3692191977295494</v>
      </c>
      <c r="L131" s="164">
        <v>6.4574533022563312</v>
      </c>
      <c r="M131" s="164">
        <v>6.0984404153403826</v>
      </c>
      <c r="N131" s="164">
        <v>5.7958193839654077</v>
      </c>
      <c r="O131" s="164">
        <v>7.4449842898725827</v>
      </c>
      <c r="P131" s="164">
        <v>5.8909365236561682</v>
      </c>
      <c r="Q131" s="165">
        <f>([1]M_F_prov_2015!B129/[1]pop_media_2015!D129)*100000</f>
        <v>6.6236650304206863</v>
      </c>
      <c r="R131" s="166">
        <v>5.6111037508669934</v>
      </c>
      <c r="T131" s="166"/>
    </row>
    <row r="132" spans="1:20" x14ac:dyDescent="0.2">
      <c r="A132" s="161">
        <v>90</v>
      </c>
      <c r="B132" s="161" t="s">
        <v>237</v>
      </c>
      <c r="C132" s="167">
        <v>11.901849415156343</v>
      </c>
      <c r="D132" s="167">
        <v>10.575086418284323</v>
      </c>
      <c r="E132" s="167">
        <v>13.609100537230217</v>
      </c>
      <c r="F132" s="167">
        <v>12.027799525011263</v>
      </c>
      <c r="G132" s="167">
        <v>13.299988880337166</v>
      </c>
      <c r="H132" s="167">
        <v>15.973802963140448</v>
      </c>
      <c r="I132" s="167">
        <v>11.344421227558358</v>
      </c>
      <c r="J132" s="167">
        <v>13.14673127928396</v>
      </c>
      <c r="K132" s="167">
        <v>6.1046893170989298</v>
      </c>
      <c r="L132" s="167">
        <v>5.7935749254077233</v>
      </c>
      <c r="M132" s="167">
        <v>8.2319457423309519</v>
      </c>
      <c r="N132" s="167">
        <v>5.1726603600780159</v>
      </c>
      <c r="O132" s="167">
        <v>6.9209566567566592</v>
      </c>
      <c r="P132" s="167">
        <v>7.4647811624754405</v>
      </c>
      <c r="Q132" s="168">
        <f>([1]M_F_prov_2015!B130/[1]pop_media_2015!D130)*100000</f>
        <v>3.588420168117485</v>
      </c>
      <c r="R132" s="169">
        <v>3.7183613925015528</v>
      </c>
      <c r="T132" s="166"/>
    </row>
    <row r="133" spans="1:20" x14ac:dyDescent="0.2">
      <c r="A133" s="161">
        <v>91</v>
      </c>
      <c r="B133" s="161" t="s">
        <v>238</v>
      </c>
      <c r="C133" s="167">
        <v>10.182704111361069</v>
      </c>
      <c r="D133" s="167">
        <v>14.020223224689234</v>
      </c>
      <c r="E133" s="167">
        <v>9.4994908272916572</v>
      </c>
      <c r="F133" s="167">
        <v>12.187319094482191</v>
      </c>
      <c r="G133" s="167">
        <v>8.7801507513709431</v>
      </c>
      <c r="H133" s="167">
        <v>14.237474890974989</v>
      </c>
      <c r="I133" s="167">
        <v>11.167569378524764</v>
      </c>
      <c r="J133" s="167">
        <v>8.0786738546149426</v>
      </c>
      <c r="K133" s="167">
        <v>6.2301414242103288</v>
      </c>
      <c r="L133" s="167">
        <v>5.6262307379739314</v>
      </c>
      <c r="M133" s="167">
        <v>10.036885554412466</v>
      </c>
      <c r="N133" s="167">
        <v>8.8212036532384843</v>
      </c>
      <c r="O133" s="167">
        <v>6.9336325300825097</v>
      </c>
      <c r="P133" s="167">
        <v>6.9314698181749446</v>
      </c>
      <c r="Q133" s="168">
        <f>([1]M_F_prov_2015!B131/[1]pop_media_2015!D131)*100000</f>
        <v>12.044717598917243</v>
      </c>
      <c r="R133" s="169">
        <v>6.4023715350561545</v>
      </c>
      <c r="T133" s="166"/>
    </row>
    <row r="134" spans="1:20" x14ac:dyDescent="0.2">
      <c r="A134" s="161">
        <v>92</v>
      </c>
      <c r="B134" s="161" t="s">
        <v>70</v>
      </c>
      <c r="C134" s="167">
        <v>14.065400167207374</v>
      </c>
      <c r="D134" s="167">
        <v>10.135926726464247</v>
      </c>
      <c r="E134" s="167">
        <v>8.2921795533279283</v>
      </c>
      <c r="F134" s="167">
        <v>7.3689688772915352</v>
      </c>
      <c r="G134" s="167">
        <v>7.7577274854969938</v>
      </c>
      <c r="H134" s="167">
        <v>7.4968892480894356</v>
      </c>
      <c r="I134" s="167">
        <v>8.7559764099402226</v>
      </c>
      <c r="J134" s="167">
        <v>5.2782742591305043</v>
      </c>
      <c r="K134" s="167">
        <v>6.363520663260668</v>
      </c>
      <c r="L134" s="167">
        <v>7.0861420498937076</v>
      </c>
      <c r="M134" s="167">
        <v>4.3609959787982913</v>
      </c>
      <c r="N134" s="167">
        <v>4.9047657974331722</v>
      </c>
      <c r="O134" s="167">
        <v>8.8137105361613948</v>
      </c>
      <c r="P134" s="167">
        <v>4.6314769423701758</v>
      </c>
      <c r="Q134" s="168">
        <f>([1]M_F_prov_2015!B132/[1]pop_media_2015!D132)*100000</f>
        <v>4.4515114662032351</v>
      </c>
      <c r="R134" s="169">
        <v>6.5945364265705866</v>
      </c>
      <c r="T134" s="166"/>
    </row>
    <row r="135" spans="1:20" x14ac:dyDescent="0.2">
      <c r="A135" s="161">
        <v>95</v>
      </c>
      <c r="B135" s="161" t="s">
        <v>239</v>
      </c>
      <c r="C135" s="167">
        <v>15.663495896490399</v>
      </c>
      <c r="D135" s="167">
        <v>22.279157847833353</v>
      </c>
      <c r="E135" s="167">
        <v>15.096965181803562</v>
      </c>
      <c r="F135" s="167">
        <v>15.104797743474563</v>
      </c>
      <c r="G135" s="167">
        <v>15.109262963583392</v>
      </c>
      <c r="H135" s="167">
        <v>10.803446299369499</v>
      </c>
      <c r="I135" s="167">
        <v>6.6139156785877491</v>
      </c>
      <c r="J135" s="167">
        <v>8.443908323281061</v>
      </c>
      <c r="K135" s="167">
        <v>10.893443962308684</v>
      </c>
      <c r="L135" s="167">
        <v>4.8528524156589414</v>
      </c>
      <c r="M135" s="167">
        <v>7.9179698325349381</v>
      </c>
      <c r="N135" s="167">
        <v>3.6724538418457748</v>
      </c>
      <c r="O135" s="167">
        <v>7.3486634618328788</v>
      </c>
      <c r="P135" s="167">
        <v>4.905658063368838</v>
      </c>
      <c r="Q135" s="168">
        <f>([1]M_F_prov_2015!B133/[1]pop_media_2015!D133)*100000</f>
        <v>7.4018560153958601</v>
      </c>
      <c r="R135" s="169">
        <v>14.049697612190029</v>
      </c>
      <c r="T135" s="166"/>
    </row>
    <row r="136" spans="1:20" x14ac:dyDescent="0.2">
      <c r="A136" s="161">
        <v>104</v>
      </c>
      <c r="B136" s="161" t="s">
        <v>240</v>
      </c>
      <c r="C136" s="167"/>
      <c r="D136" s="167"/>
      <c r="E136" s="167"/>
      <c r="F136" s="167"/>
      <c r="G136" s="167"/>
      <c r="H136" s="167">
        <v>10.512041543588181</v>
      </c>
      <c r="I136" s="167">
        <v>15.175972296952388</v>
      </c>
      <c r="J136" s="167">
        <v>7.4506311023208713</v>
      </c>
      <c r="K136" s="167">
        <v>18.77663515991993</v>
      </c>
      <c r="L136" s="167">
        <v>12.677950042204229</v>
      </c>
      <c r="M136" s="167">
        <v>5.3208470788549542</v>
      </c>
      <c r="N136" s="167">
        <v>6.6018148388992142</v>
      </c>
      <c r="O136" s="167">
        <v>10.290282436095739</v>
      </c>
      <c r="P136" s="167">
        <v>3.7680394890538453</v>
      </c>
      <c r="Q136" s="168">
        <f>([1]M_F_prov_2015!B134/[1]pop_media_2015!D134)*100000</f>
        <v>8.741313319888361</v>
      </c>
      <c r="R136" s="169">
        <v>5.3492050189807632</v>
      </c>
      <c r="T136" s="166"/>
    </row>
    <row r="137" spans="1:20" x14ac:dyDescent="0.2">
      <c r="A137" s="161">
        <v>105</v>
      </c>
      <c r="B137" s="161" t="s">
        <v>241</v>
      </c>
      <c r="C137" s="167"/>
      <c r="D137" s="167"/>
      <c r="E137" s="167"/>
      <c r="F137" s="167"/>
      <c r="G137" s="167"/>
      <c r="H137" s="167">
        <v>8.660183076270231</v>
      </c>
      <c r="I137" s="167">
        <v>15.604410846799363</v>
      </c>
      <c r="J137" s="167">
        <v>17.333726231127905</v>
      </c>
      <c r="K137" s="167">
        <v>1.7348160227607861</v>
      </c>
      <c r="L137" s="167">
        <v>10.429794446134457</v>
      </c>
      <c r="M137" s="167">
        <v>8.7090565479041651</v>
      </c>
      <c r="N137" s="167">
        <v>10.464812069416586</v>
      </c>
      <c r="O137" s="167">
        <v>6.955312119631369</v>
      </c>
      <c r="P137" s="167">
        <v>5.2019663432777588</v>
      </c>
      <c r="Q137" s="168">
        <f>([1]M_F_prov_2015!B135/[1]pop_media_2015!D135)*100000</f>
        <v>8.6986778009742522</v>
      </c>
      <c r="R137" s="169">
        <v>4.9636105302997402</v>
      </c>
      <c r="T137" s="166"/>
    </row>
    <row r="138" spans="1:20" x14ac:dyDescent="0.2">
      <c r="A138" s="161">
        <v>106</v>
      </c>
      <c r="B138" s="161" t="s">
        <v>242</v>
      </c>
      <c r="C138" s="167"/>
      <c r="D138" s="167"/>
      <c r="E138" s="167"/>
      <c r="F138" s="167"/>
      <c r="G138" s="167"/>
      <c r="H138" s="167">
        <v>9.6668793380121034</v>
      </c>
      <c r="I138" s="167">
        <v>1.9394033425616608</v>
      </c>
      <c r="J138" s="167">
        <v>3.8929629827882373</v>
      </c>
      <c r="K138" s="167">
        <v>4.8877766481582858</v>
      </c>
      <c r="L138" s="167">
        <v>1.9623137641593202</v>
      </c>
      <c r="M138" s="167">
        <v>2.9564660375963929</v>
      </c>
      <c r="N138" s="167">
        <v>7.92856364158928</v>
      </c>
      <c r="O138" s="167">
        <v>0.99354197714853454</v>
      </c>
      <c r="P138" s="167">
        <v>6.9715213353451153</v>
      </c>
      <c r="Q138" s="168">
        <f>([1]M_F_prov_2015!B136/[1]pop_media_2015!D136)*100000</f>
        <v>11.029725109169211</v>
      </c>
      <c r="R138" s="169">
        <v>5.6067779715923249</v>
      </c>
      <c r="T138" s="166"/>
    </row>
    <row r="139" spans="1:20" x14ac:dyDescent="0.2">
      <c r="A139" s="161">
        <v>107</v>
      </c>
      <c r="B139" s="161" t="s">
        <v>243</v>
      </c>
      <c r="C139" s="167"/>
      <c r="D139" s="167"/>
      <c r="E139" s="167"/>
      <c r="F139" s="167"/>
      <c r="G139" s="167"/>
      <c r="H139" s="167">
        <v>12.272150272480086</v>
      </c>
      <c r="I139" s="167">
        <v>2.3060071486221609</v>
      </c>
      <c r="J139" s="167">
        <v>0.76995037669822175</v>
      </c>
      <c r="K139" s="167">
        <v>3.0880757813796751</v>
      </c>
      <c r="L139" s="167">
        <v>3.0992495941920062</v>
      </c>
      <c r="M139" s="167">
        <v>3.1102143326451985</v>
      </c>
      <c r="N139" s="167">
        <v>5.4610703697924796</v>
      </c>
      <c r="O139" s="167">
        <v>5.4578981634172683</v>
      </c>
      <c r="P139" s="167">
        <v>9.3600823687248447</v>
      </c>
      <c r="Q139" s="168">
        <f>([1]M_F_prov_2015!B137/[1]pop_media_2015!D137)*100000</f>
        <v>9.4147552752050654</v>
      </c>
      <c r="R139" s="169">
        <v>5.2400373789333026</v>
      </c>
      <c r="T139" s="166"/>
    </row>
    <row r="140" spans="1:20" x14ac:dyDescent="0.2">
      <c r="A140" s="163"/>
      <c r="B140" s="163"/>
    </row>
  </sheetData>
  <mergeCells count="2">
    <mergeCell ref="C1:R1"/>
    <mergeCell ref="C2:R2"/>
  </mergeCells>
  <pageMargins left="0" right="0" top="0" bottom="0" header="0" footer="0"/>
  <pageSetup paperSize="9" scale="8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1"/>
  <sheetViews>
    <sheetView zoomScale="80" zoomScaleNormal="80" workbookViewId="0"/>
  </sheetViews>
  <sheetFormatPr defaultColWidth="9.109375" defaultRowHeight="10.199999999999999" x14ac:dyDescent="0.2"/>
  <cols>
    <col min="1" max="1" width="17.109375" style="161" bestFit="1" customWidth="1"/>
    <col min="2" max="2" width="19.88671875" style="161" bestFit="1" customWidth="1"/>
    <col min="3" max="16" width="8.88671875" style="160" bestFit="1" customWidth="1"/>
    <col min="17" max="16384" width="9.109375" style="160"/>
  </cols>
  <sheetData>
    <row r="1" spans="1:20" x14ac:dyDescent="0.2">
      <c r="C1" s="228" t="s">
        <v>244</v>
      </c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</row>
    <row r="2" spans="1:20" x14ac:dyDescent="0.2">
      <c r="B2" s="170"/>
      <c r="C2" s="228" t="s">
        <v>245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</row>
    <row r="3" spans="1:20" x14ac:dyDescent="0.2">
      <c r="A3" s="163" t="s">
        <v>146</v>
      </c>
      <c r="C3" s="162">
        <v>2001</v>
      </c>
      <c r="D3" s="162">
        <v>2002</v>
      </c>
      <c r="E3" s="162">
        <v>2003</v>
      </c>
      <c r="F3" s="162">
        <v>2004</v>
      </c>
      <c r="G3" s="162">
        <v>2005</v>
      </c>
      <c r="H3" s="162">
        <v>2006</v>
      </c>
      <c r="I3" s="162">
        <v>2007</v>
      </c>
      <c r="J3" s="162">
        <v>2008</v>
      </c>
      <c r="K3" s="162">
        <v>2009</v>
      </c>
      <c r="L3" s="162">
        <v>2010</v>
      </c>
      <c r="M3" s="162">
        <v>2011</v>
      </c>
      <c r="N3" s="162">
        <v>2012</v>
      </c>
      <c r="O3" s="162">
        <v>2013</v>
      </c>
      <c r="P3" s="162">
        <v>2014</v>
      </c>
      <c r="Q3" s="162">
        <v>2015</v>
      </c>
      <c r="R3" s="162">
        <v>2016</v>
      </c>
    </row>
    <row r="4" spans="1:20" s="162" customFormat="1" x14ac:dyDescent="0.2">
      <c r="A4" s="163"/>
      <c r="B4" s="163" t="s">
        <v>4</v>
      </c>
      <c r="C4" s="164">
        <v>655.14958373625018</v>
      </c>
      <c r="D4" s="164">
        <v>663.33261515866036</v>
      </c>
      <c r="E4" s="164">
        <v>621.97710360036933</v>
      </c>
      <c r="F4" s="164">
        <v>594.91558914900133</v>
      </c>
      <c r="G4" s="164">
        <v>577.6453053958985</v>
      </c>
      <c r="H4" s="164">
        <v>572.63882817514082</v>
      </c>
      <c r="I4" s="164">
        <v>557.59655402078317</v>
      </c>
      <c r="J4" s="164">
        <v>528.23775409377879</v>
      </c>
      <c r="K4" s="164">
        <v>519.93587415811601</v>
      </c>
      <c r="L4" s="164">
        <v>514.05749101767947</v>
      </c>
      <c r="M4" s="164">
        <v>491.78462814453383</v>
      </c>
      <c r="N4" s="164">
        <v>448.21173738531542</v>
      </c>
      <c r="O4" s="164">
        <v>428.484286207541</v>
      </c>
      <c r="P4" s="164">
        <v>413.144518905844</v>
      </c>
      <c r="Q4" s="164">
        <f>([1]M_F_prov_2015!C2/[1]pop_media_2015!D2)*100000</f>
        <v>406.58263744765884</v>
      </c>
      <c r="R4" s="171">
        <v>410.99337465649666</v>
      </c>
      <c r="T4" s="166"/>
    </row>
    <row r="5" spans="1:20" s="162" customFormat="1" x14ac:dyDescent="0.2">
      <c r="A5" s="163"/>
      <c r="B5" s="163" t="s">
        <v>147</v>
      </c>
      <c r="C5" s="164">
        <v>773.1136837283882</v>
      </c>
      <c r="D5" s="164">
        <v>783.5137443687122</v>
      </c>
      <c r="E5" s="164">
        <v>712.13384047244574</v>
      </c>
      <c r="F5" s="164">
        <v>669.43703043680102</v>
      </c>
      <c r="G5" s="164">
        <v>622.17424399115953</v>
      </c>
      <c r="H5" s="164">
        <v>614.14871373478661</v>
      </c>
      <c r="I5" s="164">
        <v>617.3181759415744</v>
      </c>
      <c r="J5" s="164">
        <v>569.93599367330728</v>
      </c>
      <c r="K5" s="164">
        <v>559.46559609880239</v>
      </c>
      <c r="L5" s="164">
        <v>551.86151893625765</v>
      </c>
      <c r="M5" s="164">
        <v>523.18217730960555</v>
      </c>
      <c r="N5" s="164">
        <v>495.53282494546488</v>
      </c>
      <c r="O5" s="164">
        <v>467.98175296891219</v>
      </c>
      <c r="P5" s="164">
        <v>454.0900832021253</v>
      </c>
      <c r="Q5" s="164">
        <f>([1]M_F_prov_2015!C3/[1]pop_media_2015!D3)*100000</f>
        <v>449.75413663788908</v>
      </c>
      <c r="R5" s="171">
        <v>446.92419730907403</v>
      </c>
      <c r="T5" s="166"/>
    </row>
    <row r="6" spans="1:20" s="162" customFormat="1" x14ac:dyDescent="0.2">
      <c r="A6" s="163"/>
      <c r="B6" s="163" t="s">
        <v>109</v>
      </c>
      <c r="C6" s="164">
        <v>594.63648421653056</v>
      </c>
      <c r="D6" s="164">
        <v>626.69846967681974</v>
      </c>
      <c r="E6" s="164">
        <v>548.11041983327505</v>
      </c>
      <c r="F6" s="164">
        <v>531.21064870115868</v>
      </c>
      <c r="G6" s="164">
        <v>513.1654463921958</v>
      </c>
      <c r="H6" s="164">
        <v>514.81755465514448</v>
      </c>
      <c r="I6" s="164">
        <v>495.80303416232135</v>
      </c>
      <c r="J6" s="164">
        <v>442.636617067533</v>
      </c>
      <c r="K6" s="164">
        <v>458.45762558865698</v>
      </c>
      <c r="L6" s="164">
        <v>457.57962951291211</v>
      </c>
      <c r="M6" s="164">
        <v>443.29424584256861</v>
      </c>
      <c r="N6" s="164">
        <v>402.83037181126502</v>
      </c>
      <c r="O6" s="164">
        <v>371.6781014317574</v>
      </c>
      <c r="P6" s="164">
        <v>371.57223037568565</v>
      </c>
      <c r="Q6" s="164">
        <f>([1]M_F_prov_2015!C4/[1]pop_media_2015!D4)*100000</f>
        <v>368.75136840443224</v>
      </c>
      <c r="R6" s="171">
        <v>359.0407936001979</v>
      </c>
      <c r="T6" s="166"/>
    </row>
    <row r="7" spans="1:20" x14ac:dyDescent="0.2">
      <c r="A7" s="161">
        <v>1</v>
      </c>
      <c r="B7" s="161" t="s">
        <v>57</v>
      </c>
      <c r="C7" s="167">
        <v>589.62726606261401</v>
      </c>
      <c r="D7" s="167">
        <v>607.11864610142243</v>
      </c>
      <c r="E7" s="167">
        <v>527.23766631439435</v>
      </c>
      <c r="F7" s="167">
        <v>518.64409333037213</v>
      </c>
      <c r="G7" s="167">
        <v>506.40404631450014</v>
      </c>
      <c r="H7" s="167">
        <v>530.18634263258298</v>
      </c>
      <c r="I7" s="167">
        <v>513.3581903288806</v>
      </c>
      <c r="J7" s="167">
        <v>455.72533748342016</v>
      </c>
      <c r="K7" s="167">
        <v>466.02062907882259</v>
      </c>
      <c r="L7" s="167">
        <v>465.20749683506193</v>
      </c>
      <c r="M7" s="167">
        <v>455.01660821755985</v>
      </c>
      <c r="N7" s="167">
        <v>411.90706658052665</v>
      </c>
      <c r="O7" s="167">
        <v>389.70820647462119</v>
      </c>
      <c r="P7" s="167">
        <v>392.49299944483613</v>
      </c>
      <c r="Q7" s="167">
        <f>([1]M_F_prov_2015!C5/[1]pop_media_2015!D5)*100000</f>
        <v>389.11952034099448</v>
      </c>
      <c r="R7" s="172">
        <v>373.98679927913133</v>
      </c>
      <c r="T7" s="166"/>
    </row>
    <row r="8" spans="1:20" x14ac:dyDescent="0.2">
      <c r="A8" s="161">
        <v>2</v>
      </c>
      <c r="B8" s="161" t="s">
        <v>148</v>
      </c>
      <c r="C8" s="167">
        <v>539.93454140863048</v>
      </c>
      <c r="D8" s="167">
        <v>551.29352839190005</v>
      </c>
      <c r="E8" s="167">
        <v>501.65001569423674</v>
      </c>
      <c r="F8" s="167">
        <v>524.12673722652426</v>
      </c>
      <c r="G8" s="167">
        <v>494.36580814998956</v>
      </c>
      <c r="H8" s="167">
        <v>498.82637396160226</v>
      </c>
      <c r="I8" s="167">
        <v>458.56553031157637</v>
      </c>
      <c r="J8" s="167">
        <v>352.59681650625475</v>
      </c>
      <c r="K8" s="167">
        <v>368.41424385085696</v>
      </c>
      <c r="L8" s="167">
        <v>423.51165501821885</v>
      </c>
      <c r="M8" s="167">
        <v>391.49777558082059</v>
      </c>
      <c r="N8" s="167">
        <v>362.15969598988897</v>
      </c>
      <c r="O8" s="167">
        <v>324.82966249405803</v>
      </c>
      <c r="P8" s="167">
        <v>354.44328058205701</v>
      </c>
      <c r="Q8" s="167">
        <f>([1]M_F_prov_2015!C6/[1]pop_media_2015!D6)*100000</f>
        <v>335.5886332882273</v>
      </c>
      <c r="R8" s="172">
        <v>314.2454096085695</v>
      </c>
      <c r="T8" s="166"/>
    </row>
    <row r="9" spans="1:20" x14ac:dyDescent="0.2">
      <c r="A9" s="161">
        <v>3</v>
      </c>
      <c r="B9" s="161" t="s">
        <v>149</v>
      </c>
      <c r="C9" s="167">
        <v>589.7034104367865</v>
      </c>
      <c r="D9" s="167">
        <v>703.63208597231744</v>
      </c>
      <c r="E9" s="167">
        <v>648.28559187435894</v>
      </c>
      <c r="F9" s="167">
        <v>593.46926646398606</v>
      </c>
      <c r="G9" s="167">
        <v>566.7131348700525</v>
      </c>
      <c r="H9" s="167">
        <v>514.20865777956385</v>
      </c>
      <c r="I9" s="167">
        <v>423.59856667045631</v>
      </c>
      <c r="J9" s="167">
        <v>473.15392913520293</v>
      </c>
      <c r="K9" s="167">
        <v>486.76889916083354</v>
      </c>
      <c r="L9" s="167">
        <v>471.909711600062</v>
      </c>
      <c r="M9" s="167">
        <v>446.69800669225867</v>
      </c>
      <c r="N9" s="167">
        <v>421.13427683433747</v>
      </c>
      <c r="O9" s="167">
        <v>390.95285281870514</v>
      </c>
      <c r="P9" s="167">
        <v>355.80484023770566</v>
      </c>
      <c r="Q9" s="167">
        <f>([1]M_F_prov_2015!C7/[1]pop_media_2015!D7)*100000</f>
        <v>352.04860750758479</v>
      </c>
      <c r="R9" s="172">
        <v>342.39362305378387</v>
      </c>
      <c r="T9" s="166"/>
    </row>
    <row r="10" spans="1:20" x14ac:dyDescent="0.2">
      <c r="A10" s="161">
        <v>4</v>
      </c>
      <c r="B10" s="161" t="s">
        <v>150</v>
      </c>
      <c r="C10" s="167">
        <v>552.64322490348525</v>
      </c>
      <c r="D10" s="167">
        <v>613.7115466033282</v>
      </c>
      <c r="E10" s="167">
        <v>517.71194834994901</v>
      </c>
      <c r="F10" s="167">
        <v>512.85903003901228</v>
      </c>
      <c r="G10" s="167">
        <v>491.75916464258643</v>
      </c>
      <c r="H10" s="167">
        <v>489.08634005359255</v>
      </c>
      <c r="I10" s="167">
        <v>485.79836667935308</v>
      </c>
      <c r="J10" s="167">
        <v>408.1470777910742</v>
      </c>
      <c r="K10" s="167">
        <v>405.97440715392742</v>
      </c>
      <c r="L10" s="167">
        <v>408.01180600799944</v>
      </c>
      <c r="M10" s="167">
        <v>406.99019314108847</v>
      </c>
      <c r="N10" s="167">
        <v>337.64034665997286</v>
      </c>
      <c r="O10" s="167">
        <v>314.86279345931797</v>
      </c>
      <c r="P10" s="167">
        <v>305.80239356649849</v>
      </c>
      <c r="Q10" s="167">
        <f>([1]M_F_prov_2015!C8/[1]pop_media_2015!D8)*100000</f>
        <v>321.01995719170122</v>
      </c>
      <c r="R10" s="172">
        <v>318.60174696849333</v>
      </c>
      <c r="T10" s="166"/>
    </row>
    <row r="11" spans="1:20" x14ac:dyDescent="0.2">
      <c r="A11" s="161">
        <v>5</v>
      </c>
      <c r="B11" s="161" t="s">
        <v>151</v>
      </c>
      <c r="C11" s="167">
        <v>590.21557996244519</v>
      </c>
      <c r="D11" s="167">
        <v>621.66813482757709</v>
      </c>
      <c r="E11" s="167">
        <v>521.15617520002286</v>
      </c>
      <c r="F11" s="167">
        <v>480.66687798346993</v>
      </c>
      <c r="G11" s="167">
        <v>461.37895282529803</v>
      </c>
      <c r="H11" s="167">
        <v>450.93125061715045</v>
      </c>
      <c r="I11" s="167">
        <v>495.3060300358058</v>
      </c>
      <c r="J11" s="167">
        <v>431.01855273856165</v>
      </c>
      <c r="K11" s="167">
        <v>454.2768928012286</v>
      </c>
      <c r="L11" s="167">
        <v>387.20434330281171</v>
      </c>
      <c r="M11" s="167">
        <v>354.84137854956288</v>
      </c>
      <c r="N11" s="167">
        <v>348.65693581542774</v>
      </c>
      <c r="O11" s="167">
        <v>282.67034427329975</v>
      </c>
      <c r="P11" s="167">
        <v>310.96339464578404</v>
      </c>
      <c r="Q11" s="167">
        <f>([1]M_F_prov_2015!C9/[1]pop_media_2015!D9)*100000</f>
        <v>299.86311592112912</v>
      </c>
      <c r="R11" s="172">
        <v>320.55193885563881</v>
      </c>
      <c r="T11" s="166"/>
    </row>
    <row r="12" spans="1:20" x14ac:dyDescent="0.2">
      <c r="A12" s="161">
        <v>6</v>
      </c>
      <c r="B12" s="161" t="s">
        <v>152</v>
      </c>
      <c r="C12" s="167">
        <v>752.84075651664352</v>
      </c>
      <c r="D12" s="167">
        <v>798.26156370570754</v>
      </c>
      <c r="E12" s="167">
        <v>713.22173951506659</v>
      </c>
      <c r="F12" s="167">
        <v>666.90513001203806</v>
      </c>
      <c r="G12" s="167">
        <v>636.02902015551581</v>
      </c>
      <c r="H12" s="167">
        <v>602.052365323863</v>
      </c>
      <c r="I12" s="167">
        <v>573.62366803736916</v>
      </c>
      <c r="J12" s="167">
        <v>512.93686175263952</v>
      </c>
      <c r="K12" s="167">
        <v>596.04689929538984</v>
      </c>
      <c r="L12" s="167">
        <v>619.06341545462612</v>
      </c>
      <c r="M12" s="167">
        <v>555.97332170085269</v>
      </c>
      <c r="N12" s="167">
        <v>535.63945471528939</v>
      </c>
      <c r="O12" s="167">
        <v>477.39014337957855</v>
      </c>
      <c r="P12" s="167">
        <v>430.77512960787914</v>
      </c>
      <c r="Q12" s="167">
        <f>([1]M_F_prov_2015!C10/[1]pop_media_2015!D10)*100000</f>
        <v>443.58675560089279</v>
      </c>
      <c r="R12" s="172">
        <v>429.23070449008986</v>
      </c>
      <c r="T12" s="166"/>
    </row>
    <row r="13" spans="1:20" x14ac:dyDescent="0.2">
      <c r="A13" s="161">
        <v>96</v>
      </c>
      <c r="B13" s="161" t="s">
        <v>153</v>
      </c>
      <c r="C13" s="167">
        <v>466.67716779286792</v>
      </c>
      <c r="D13" s="167">
        <v>468.04709356127671</v>
      </c>
      <c r="E13" s="167">
        <v>399.55344027263646</v>
      </c>
      <c r="F13" s="167">
        <v>368.28284122205855</v>
      </c>
      <c r="G13" s="167">
        <v>356.80374456703441</v>
      </c>
      <c r="H13" s="167">
        <v>353.8749033422115</v>
      </c>
      <c r="I13" s="167">
        <v>385.300464405448</v>
      </c>
      <c r="J13" s="167">
        <v>299.56412342472913</v>
      </c>
      <c r="K13" s="167">
        <v>340.35415229360279</v>
      </c>
      <c r="L13" s="167">
        <v>313.72036404633911</v>
      </c>
      <c r="M13" s="167">
        <v>334.96062430958915</v>
      </c>
      <c r="N13" s="167">
        <v>280.21382131276596</v>
      </c>
      <c r="O13" s="167">
        <v>238.07494687299828</v>
      </c>
      <c r="P13" s="167">
        <v>304.88643805687178</v>
      </c>
      <c r="Q13" s="167">
        <f>([1]M_F_prov_2015!C11/[1]pop_media_2015!D11)*100000</f>
        <v>259.44219927156615</v>
      </c>
      <c r="R13" s="172">
        <v>271.32951462164607</v>
      </c>
      <c r="T13" s="166"/>
    </row>
    <row r="14" spans="1:20" x14ac:dyDescent="0.2">
      <c r="A14" s="161">
        <v>103</v>
      </c>
      <c r="B14" s="161" t="s">
        <v>154</v>
      </c>
      <c r="C14" s="167">
        <v>620.9091794634918</v>
      </c>
      <c r="D14" s="167">
        <v>599.47734643115768</v>
      </c>
      <c r="E14" s="167">
        <v>550.74966637883665</v>
      </c>
      <c r="F14" s="167">
        <v>540.55405228063819</v>
      </c>
      <c r="G14" s="167">
        <v>512.08323067759034</v>
      </c>
      <c r="H14" s="167">
        <v>455.86781704172341</v>
      </c>
      <c r="I14" s="167">
        <v>413.332461849227</v>
      </c>
      <c r="J14" s="167">
        <v>410.15188048422783</v>
      </c>
      <c r="K14" s="167">
        <v>354.01857665899627</v>
      </c>
      <c r="L14" s="167">
        <v>366.13300760549635</v>
      </c>
      <c r="M14" s="167">
        <v>404.04166367896147</v>
      </c>
      <c r="N14" s="167">
        <v>375.98915752196916</v>
      </c>
      <c r="O14" s="167">
        <v>321.5624076752033</v>
      </c>
      <c r="P14" s="167">
        <v>369.22695046463645</v>
      </c>
      <c r="Q14" s="167">
        <f>([1]M_F_prov_2015!C12/[1]pop_media_2015!D12)*100000</f>
        <v>345.17456549438157</v>
      </c>
      <c r="R14" s="172">
        <v>345.23950991000009</v>
      </c>
      <c r="T14" s="166"/>
    </row>
    <row r="15" spans="1:20" s="162" customFormat="1" x14ac:dyDescent="0.2">
      <c r="A15" s="163"/>
      <c r="B15" s="163" t="s">
        <v>110</v>
      </c>
      <c r="C15" s="164">
        <v>517.54676135483362</v>
      </c>
      <c r="D15" s="164">
        <v>557.3052455939096</v>
      </c>
      <c r="E15" s="164">
        <v>460.46948046311496</v>
      </c>
      <c r="F15" s="164">
        <v>458.11143560671132</v>
      </c>
      <c r="G15" s="164">
        <v>426.90039530814596</v>
      </c>
      <c r="H15" s="164">
        <v>451.28568153388869</v>
      </c>
      <c r="I15" s="164">
        <v>395.67712746398939</v>
      </c>
      <c r="J15" s="164">
        <v>319.94410901916888</v>
      </c>
      <c r="K15" s="164">
        <v>396.7516942957065</v>
      </c>
      <c r="L15" s="164">
        <v>392.98157011130536</v>
      </c>
      <c r="M15" s="164">
        <v>314.1514162466799</v>
      </c>
      <c r="N15" s="164">
        <v>315.95824949698186</v>
      </c>
      <c r="O15" s="164">
        <v>349.40628229375864</v>
      </c>
      <c r="P15" s="164">
        <v>319.98256056117623</v>
      </c>
      <c r="Q15" s="164">
        <f>([1]M_F_prov_2015!C13/[1]pop_media_2015!D13)*100000</f>
        <v>319.21510638547574</v>
      </c>
      <c r="R15" s="171">
        <v>303.68353972275105</v>
      </c>
      <c r="T15" s="166"/>
    </row>
    <row r="16" spans="1:20" x14ac:dyDescent="0.2">
      <c r="A16" s="161">
        <v>7</v>
      </c>
      <c r="B16" s="161" t="s">
        <v>155</v>
      </c>
      <c r="C16" s="167">
        <v>517.54676135483362</v>
      </c>
      <c r="D16" s="167">
        <v>557.3052455939096</v>
      </c>
      <c r="E16" s="167">
        <v>460.46948046311496</v>
      </c>
      <c r="F16" s="167">
        <v>458.11143560671132</v>
      </c>
      <c r="G16" s="167">
        <v>426.90039530814596</v>
      </c>
      <c r="H16" s="167">
        <v>451.28568153388869</v>
      </c>
      <c r="I16" s="167">
        <v>395.67712746398939</v>
      </c>
      <c r="J16" s="167">
        <v>319.94410901916888</v>
      </c>
      <c r="K16" s="167">
        <v>396.7516942957065</v>
      </c>
      <c r="L16" s="167">
        <v>392.98157011130536</v>
      </c>
      <c r="M16" s="167">
        <v>314.1514162466799</v>
      </c>
      <c r="N16" s="167">
        <v>315.95824949698186</v>
      </c>
      <c r="O16" s="167">
        <v>349.40628229375864</v>
      </c>
      <c r="P16" s="167">
        <v>319.98256056117623</v>
      </c>
      <c r="Q16" s="167">
        <f>([1]M_F_prov_2015!C14/[1]pop_media_2015!D14)*100000</f>
        <v>319.21510638547574</v>
      </c>
      <c r="R16" s="172">
        <v>303.68353972275105</v>
      </c>
      <c r="T16" s="166"/>
    </row>
    <row r="17" spans="1:20" s="162" customFormat="1" x14ac:dyDescent="0.2">
      <c r="A17" s="163"/>
      <c r="B17" s="163" t="s">
        <v>111</v>
      </c>
      <c r="C17" s="164">
        <v>881.42211405391299</v>
      </c>
      <c r="D17" s="164">
        <v>899.80220552638139</v>
      </c>
      <c r="E17" s="164">
        <v>832.96940898153605</v>
      </c>
      <c r="F17" s="164">
        <v>802.0459199754215</v>
      </c>
      <c r="G17" s="164">
        <v>824.36346166608303</v>
      </c>
      <c r="H17" s="164">
        <v>836.8134352856755</v>
      </c>
      <c r="I17" s="164">
        <v>820.24639179321298</v>
      </c>
      <c r="J17" s="164">
        <v>765.43324295998843</v>
      </c>
      <c r="K17" s="164">
        <v>785.9230172138258</v>
      </c>
      <c r="L17" s="164">
        <v>784.61868071701201</v>
      </c>
      <c r="M17" s="164">
        <v>750.28545544428073</v>
      </c>
      <c r="N17" s="164">
        <v>718.92240809636883</v>
      </c>
      <c r="O17" s="164">
        <v>701.60079010068205</v>
      </c>
      <c r="P17" s="164">
        <v>670.00461702908979</v>
      </c>
      <c r="Q17" s="164">
        <f>([1]M_F_prov_2015!C15/[1]pop_media_2015!D15)*100000</f>
        <v>674.18736740389988</v>
      </c>
      <c r="R17" s="171">
        <v>661.5949699651826</v>
      </c>
      <c r="T17" s="166"/>
    </row>
    <row r="18" spans="1:20" x14ac:dyDescent="0.2">
      <c r="A18" s="161">
        <v>8</v>
      </c>
      <c r="B18" s="161" t="s">
        <v>156</v>
      </c>
      <c r="C18" s="167">
        <v>787.74830006446984</v>
      </c>
      <c r="D18" s="167">
        <v>748.80257400884818</v>
      </c>
      <c r="E18" s="167">
        <v>737.84806442223726</v>
      </c>
      <c r="F18" s="167">
        <v>753.89040667236338</v>
      </c>
      <c r="G18" s="167">
        <v>742.99110133001625</v>
      </c>
      <c r="H18" s="167">
        <v>675.22491613296734</v>
      </c>
      <c r="I18" s="167">
        <v>720.69171251882233</v>
      </c>
      <c r="J18" s="167">
        <v>701.40821911372632</v>
      </c>
      <c r="K18" s="167">
        <v>623.45801714158767</v>
      </c>
      <c r="L18" s="167">
        <v>670.52244290410408</v>
      </c>
      <c r="M18" s="167">
        <v>706.94462267122412</v>
      </c>
      <c r="N18" s="167">
        <v>649.91607585155577</v>
      </c>
      <c r="O18" s="167">
        <v>603.71348609815436</v>
      </c>
      <c r="P18" s="167">
        <v>547.26929193295609</v>
      </c>
      <c r="Q18" s="167">
        <f>([1]M_F_prov_2015!C16/[1]pop_media_2015!D16)*100000</f>
        <v>598.06231513069883</v>
      </c>
      <c r="R18" s="172">
        <v>570.66644360486464</v>
      </c>
      <c r="T18" s="166"/>
    </row>
    <row r="19" spans="1:20" x14ac:dyDescent="0.2">
      <c r="A19" s="161">
        <v>9</v>
      </c>
      <c r="B19" s="161" t="s">
        <v>157</v>
      </c>
      <c r="C19" s="167">
        <v>969.2295285086916</v>
      </c>
      <c r="D19" s="167">
        <v>1061.4348986595489</v>
      </c>
      <c r="E19" s="167">
        <v>979.88465940988203</v>
      </c>
      <c r="F19" s="167">
        <v>997.29378476797785</v>
      </c>
      <c r="G19" s="167">
        <v>966.57618559996536</v>
      </c>
      <c r="H19" s="167">
        <v>988.36707074778997</v>
      </c>
      <c r="I19" s="167">
        <v>876.1125949688867</v>
      </c>
      <c r="J19" s="167">
        <v>765.61393267865219</v>
      </c>
      <c r="K19" s="167">
        <v>848.20019085391164</v>
      </c>
      <c r="L19" s="167">
        <v>799.74890367015587</v>
      </c>
      <c r="M19" s="167">
        <v>717.59403308826802</v>
      </c>
      <c r="N19" s="167">
        <v>744.12872108887154</v>
      </c>
      <c r="O19" s="167">
        <v>712.65385637120335</v>
      </c>
      <c r="P19" s="167">
        <v>701.59951979096775</v>
      </c>
      <c r="Q19" s="167">
        <f>([1]M_F_prov_2015!C17/[1]pop_media_2015!D17)*100000</f>
        <v>674.93440603286979</v>
      </c>
      <c r="R19" s="172">
        <v>667.36295225087702</v>
      </c>
      <c r="T19" s="166"/>
    </row>
    <row r="20" spans="1:20" x14ac:dyDescent="0.2">
      <c r="A20" s="161">
        <v>10</v>
      </c>
      <c r="B20" s="161" t="s">
        <v>58</v>
      </c>
      <c r="C20" s="167">
        <v>884.58113935278084</v>
      </c>
      <c r="D20" s="167">
        <v>929.65450375360433</v>
      </c>
      <c r="E20" s="167">
        <v>860.28216750260594</v>
      </c>
      <c r="F20" s="167">
        <v>793.10238136982912</v>
      </c>
      <c r="G20" s="167">
        <v>830.86114615524752</v>
      </c>
      <c r="H20" s="167">
        <v>883.11724166491229</v>
      </c>
      <c r="I20" s="167">
        <v>880.24109544709847</v>
      </c>
      <c r="J20" s="167">
        <v>835.68736183663486</v>
      </c>
      <c r="K20" s="167">
        <v>857.55420064029317</v>
      </c>
      <c r="L20" s="167">
        <v>878.159704968131</v>
      </c>
      <c r="M20" s="167">
        <v>830.44748257830054</v>
      </c>
      <c r="N20" s="167">
        <v>783.82756028247354</v>
      </c>
      <c r="O20" s="167">
        <v>767.50871997157026</v>
      </c>
      <c r="P20" s="167">
        <v>737.70922905224245</v>
      </c>
      <c r="Q20" s="167">
        <f>([1]M_F_prov_2015!C18/[1]pop_media_2015!D18)*100000</f>
        <v>753.25967765053838</v>
      </c>
      <c r="R20" s="172">
        <v>731.61715087109849</v>
      </c>
      <c r="T20" s="166"/>
    </row>
    <row r="21" spans="1:20" x14ac:dyDescent="0.2">
      <c r="A21" s="161">
        <v>11</v>
      </c>
      <c r="B21" s="161" t="s">
        <v>158</v>
      </c>
      <c r="C21" s="167">
        <v>846.82268060308934</v>
      </c>
      <c r="D21" s="167">
        <v>717.63167612283814</v>
      </c>
      <c r="E21" s="167">
        <v>626.35811526103669</v>
      </c>
      <c r="F21" s="167">
        <v>635.05592058790148</v>
      </c>
      <c r="G21" s="167">
        <v>694.6276268354876</v>
      </c>
      <c r="H21" s="167">
        <v>612.88302300160149</v>
      </c>
      <c r="I21" s="167">
        <v>606.25171184400415</v>
      </c>
      <c r="J21" s="167">
        <v>550.25477299131853</v>
      </c>
      <c r="K21" s="167">
        <v>583.04522700046005</v>
      </c>
      <c r="L21" s="167">
        <v>510.6580525358815</v>
      </c>
      <c r="M21" s="167">
        <v>521.51060131130487</v>
      </c>
      <c r="N21" s="167">
        <v>501.12135046717225</v>
      </c>
      <c r="O21" s="167">
        <v>526.41840514720218</v>
      </c>
      <c r="P21" s="167">
        <v>485.99225295018471</v>
      </c>
      <c r="Q21" s="167">
        <f>([1]M_F_prov_2015!C19/[1]pop_media_2015!D19)*100000</f>
        <v>440.96451952487877</v>
      </c>
      <c r="R21" s="172">
        <v>472.71796984838159</v>
      </c>
      <c r="T21" s="166"/>
    </row>
    <row r="22" spans="1:20" s="162" customFormat="1" x14ac:dyDescent="0.2">
      <c r="A22" s="163"/>
      <c r="B22" s="163" t="s">
        <v>112</v>
      </c>
      <c r="C22" s="164">
        <v>841.02805648130254</v>
      </c>
      <c r="D22" s="164">
        <v>839.39275165089805</v>
      </c>
      <c r="E22" s="164">
        <v>770.93506566452641</v>
      </c>
      <c r="F22" s="164">
        <v>713.55758876166328</v>
      </c>
      <c r="G22" s="164">
        <v>640.63247686319971</v>
      </c>
      <c r="H22" s="164">
        <v>624.32216492603038</v>
      </c>
      <c r="I22" s="164">
        <v>641.92761917807798</v>
      </c>
      <c r="J22" s="164">
        <v>599.0211279767783</v>
      </c>
      <c r="K22" s="164">
        <v>570.30890191432718</v>
      </c>
      <c r="L22" s="164">
        <v>558.5932453155682</v>
      </c>
      <c r="M22" s="164">
        <v>525.05704565402925</v>
      </c>
      <c r="N22" s="164">
        <v>503.50323558278291</v>
      </c>
      <c r="O22" s="164">
        <v>475.1334004656635</v>
      </c>
      <c r="P22" s="164">
        <v>458.09944447370179</v>
      </c>
      <c r="Q22" s="164">
        <f>([1]M_F_prov_2015!C20/[1]pop_media_2015!D20)*100000</f>
        <v>451.78233292509049</v>
      </c>
      <c r="R22" s="171">
        <v>453.72578674888024</v>
      </c>
      <c r="T22" s="166"/>
    </row>
    <row r="23" spans="1:20" x14ac:dyDescent="0.2">
      <c r="A23" s="161">
        <v>12</v>
      </c>
      <c r="B23" s="161" t="s">
        <v>159</v>
      </c>
      <c r="C23" s="167">
        <v>676.94051969018233</v>
      </c>
      <c r="D23" s="167">
        <v>712.80216980316391</v>
      </c>
      <c r="E23" s="167">
        <v>617.38726626590869</v>
      </c>
      <c r="F23" s="167">
        <v>559.77218741886099</v>
      </c>
      <c r="G23" s="167">
        <v>538.10983989350132</v>
      </c>
      <c r="H23" s="167">
        <v>540.02816403474117</v>
      </c>
      <c r="I23" s="167">
        <v>542.01944588862727</v>
      </c>
      <c r="J23" s="167">
        <v>485.9661947213454</v>
      </c>
      <c r="K23" s="167">
        <v>475.96653157366433</v>
      </c>
      <c r="L23" s="167">
        <v>465.62482870833821</v>
      </c>
      <c r="M23" s="167">
        <v>469.26859479679484</v>
      </c>
      <c r="N23" s="167">
        <v>419.03707271202671</v>
      </c>
      <c r="O23" s="167">
        <v>423.01313856371576</v>
      </c>
      <c r="P23" s="167">
        <v>449.32295073024818</v>
      </c>
      <c r="Q23" s="167">
        <f>([1]M_F_prov_2015!C21/[1]pop_media_2015!D21)*100000</f>
        <v>406.77988950325897</v>
      </c>
      <c r="R23" s="172">
        <v>419.85626916640501</v>
      </c>
      <c r="T23" s="166"/>
    </row>
    <row r="24" spans="1:20" x14ac:dyDescent="0.2">
      <c r="A24" s="161">
        <v>13</v>
      </c>
      <c r="B24" s="161" t="s">
        <v>160</v>
      </c>
      <c r="C24" s="167">
        <v>613.52435658169713</v>
      </c>
      <c r="D24" s="167">
        <v>602.74997730888992</v>
      </c>
      <c r="E24" s="167">
        <v>512.58650011728832</v>
      </c>
      <c r="F24" s="167">
        <v>477.4378946435628</v>
      </c>
      <c r="G24" s="167">
        <v>466.71004275643133</v>
      </c>
      <c r="H24" s="167">
        <v>467.71648939798331</v>
      </c>
      <c r="I24" s="167">
        <v>409.47234304292431</v>
      </c>
      <c r="J24" s="167">
        <v>373.90762200325315</v>
      </c>
      <c r="K24" s="167">
        <v>390.95938807858926</v>
      </c>
      <c r="L24" s="167">
        <v>406.83482506102524</v>
      </c>
      <c r="M24" s="167">
        <v>381.80973717283206</v>
      </c>
      <c r="N24" s="167">
        <v>414.82270399618756</v>
      </c>
      <c r="O24" s="167">
        <v>365.81455434923117</v>
      </c>
      <c r="P24" s="167">
        <v>378.40520891120912</v>
      </c>
      <c r="Q24" s="167">
        <f>([1]M_F_prov_2015!C22/[1]pop_media_2015!D22)*100000</f>
        <v>374.13749552960712</v>
      </c>
      <c r="R24" s="172">
        <v>367.38109287540715</v>
      </c>
      <c r="T24" s="166"/>
    </row>
    <row r="25" spans="1:20" x14ac:dyDescent="0.2">
      <c r="A25" s="161">
        <v>14</v>
      </c>
      <c r="B25" s="161" t="s">
        <v>161</v>
      </c>
      <c r="C25" s="167">
        <v>822.8148751357221</v>
      </c>
      <c r="D25" s="167">
        <v>716.44052893328399</v>
      </c>
      <c r="E25" s="167">
        <v>703.4909611557996</v>
      </c>
      <c r="F25" s="167">
        <v>655.15421667808175</v>
      </c>
      <c r="G25" s="167">
        <v>579.37621984978716</v>
      </c>
      <c r="H25" s="167">
        <v>547.41219525111558</v>
      </c>
      <c r="I25" s="167">
        <v>477.90123559697361</v>
      </c>
      <c r="J25" s="167">
        <v>392.57159309871315</v>
      </c>
      <c r="K25" s="167">
        <v>385.53098884832281</v>
      </c>
      <c r="L25" s="167">
        <v>351.76365016911717</v>
      </c>
      <c r="M25" s="167">
        <v>401.93837129264369</v>
      </c>
      <c r="N25" s="167">
        <v>400.69970458759713</v>
      </c>
      <c r="O25" s="167">
        <v>361.95510766514207</v>
      </c>
      <c r="P25" s="167">
        <v>401.02478014954767</v>
      </c>
      <c r="Q25" s="167">
        <f>([1]M_F_prov_2015!C23/[1]pop_media_2015!D23)*100000</f>
        <v>400.77185690960374</v>
      </c>
      <c r="R25" s="172">
        <v>364.03790179788462</v>
      </c>
      <c r="T25" s="166"/>
    </row>
    <row r="26" spans="1:20" x14ac:dyDescent="0.2">
      <c r="A26" s="161">
        <v>15</v>
      </c>
      <c r="B26" s="161" t="s">
        <v>59</v>
      </c>
      <c r="C26" s="167">
        <v>1176.5450469823184</v>
      </c>
      <c r="D26" s="167">
        <v>1174.613669161957</v>
      </c>
      <c r="E26" s="167">
        <v>1073.7905361455726</v>
      </c>
      <c r="F26" s="167">
        <v>991.4865581600219</v>
      </c>
      <c r="G26" s="167">
        <v>846.4669491142015</v>
      </c>
      <c r="H26" s="167">
        <v>829.43753048040685</v>
      </c>
      <c r="I26" s="167">
        <v>901.44783026152209</v>
      </c>
      <c r="J26" s="167">
        <v>844.95751246868019</v>
      </c>
      <c r="K26" s="167">
        <v>785.44851076864336</v>
      </c>
      <c r="L26" s="167">
        <v>825.00544866674318</v>
      </c>
      <c r="M26" s="167">
        <v>760.92248804080623</v>
      </c>
      <c r="N26" s="167">
        <v>712.540949829851</v>
      </c>
      <c r="O26" s="167">
        <v>634.49578109255685</v>
      </c>
      <c r="P26" s="167">
        <v>584.74769751475162</v>
      </c>
      <c r="Q26" s="167">
        <f>([1]M_F_prov_2015!C24/[1]pop_media_2015!D24)*100000</f>
        <v>584.04448542417924</v>
      </c>
      <c r="R26" s="172">
        <v>595.14121533412901</v>
      </c>
      <c r="T26" s="166"/>
    </row>
    <row r="27" spans="1:20" x14ac:dyDescent="0.2">
      <c r="A27" s="161">
        <v>16</v>
      </c>
      <c r="B27" s="161" t="s">
        <v>162</v>
      </c>
      <c r="C27" s="167">
        <v>485.10437836079871</v>
      </c>
      <c r="D27" s="167">
        <v>471.55779675276284</v>
      </c>
      <c r="E27" s="167">
        <v>461.05130595885345</v>
      </c>
      <c r="F27" s="167">
        <v>445.96296344076205</v>
      </c>
      <c r="G27" s="167">
        <v>438.13614515547374</v>
      </c>
      <c r="H27" s="167">
        <v>410.99819939954142</v>
      </c>
      <c r="I27" s="167">
        <v>394.1817923864055</v>
      </c>
      <c r="J27" s="167">
        <v>388.50931897352945</v>
      </c>
      <c r="K27" s="167">
        <v>404.65185905952359</v>
      </c>
      <c r="L27" s="167">
        <v>408.31151914429927</v>
      </c>
      <c r="M27" s="167">
        <v>385.26071244192053</v>
      </c>
      <c r="N27" s="167">
        <v>385.61142106749713</v>
      </c>
      <c r="O27" s="167">
        <v>380.92157948456122</v>
      </c>
      <c r="P27" s="167">
        <v>351.12670069945591</v>
      </c>
      <c r="Q27" s="167">
        <f>([1]M_F_prov_2015!C25/[1]pop_media_2015!D25)*100000</f>
        <v>373.36203082243833</v>
      </c>
      <c r="R27" s="172">
        <v>374.71300328955823</v>
      </c>
      <c r="T27" s="166"/>
    </row>
    <row r="28" spans="1:20" x14ac:dyDescent="0.2">
      <c r="A28" s="161">
        <v>17</v>
      </c>
      <c r="B28" s="161" t="s">
        <v>163</v>
      </c>
      <c r="C28" s="167">
        <v>594.32608136087924</v>
      </c>
      <c r="D28" s="167">
        <v>620.7094500349491</v>
      </c>
      <c r="E28" s="167">
        <v>586.47172296024894</v>
      </c>
      <c r="F28" s="167">
        <v>549.87573172619102</v>
      </c>
      <c r="G28" s="167">
        <v>510.8643155158245</v>
      </c>
      <c r="H28" s="167">
        <v>479.25872392707646</v>
      </c>
      <c r="I28" s="167">
        <v>480.78010530416316</v>
      </c>
      <c r="J28" s="167">
        <v>461.10916902302858</v>
      </c>
      <c r="K28" s="167">
        <v>399.06142718952179</v>
      </c>
      <c r="L28" s="167">
        <v>432.3097202558219</v>
      </c>
      <c r="M28" s="167">
        <v>413.46771978216475</v>
      </c>
      <c r="N28" s="167">
        <v>387.16162086407616</v>
      </c>
      <c r="O28" s="167">
        <v>376.65068597685502</v>
      </c>
      <c r="P28" s="167">
        <v>365.2806155959629</v>
      </c>
      <c r="Q28" s="167">
        <f>([1]M_F_prov_2015!C26/[1]pop_media_2015!D26)*100000</f>
        <v>357.03243182973785</v>
      </c>
      <c r="R28" s="172">
        <v>353.80956734313946</v>
      </c>
      <c r="T28" s="166"/>
    </row>
    <row r="29" spans="1:20" x14ac:dyDescent="0.2">
      <c r="A29" s="161">
        <v>18</v>
      </c>
      <c r="B29" s="161" t="s">
        <v>164</v>
      </c>
      <c r="C29" s="167">
        <v>664.28470735469659</v>
      </c>
      <c r="D29" s="167">
        <v>683.17020908689187</v>
      </c>
      <c r="E29" s="167">
        <v>625.55081998149046</v>
      </c>
      <c r="F29" s="167">
        <v>621.99284042734939</v>
      </c>
      <c r="G29" s="167">
        <v>603.82230540851992</v>
      </c>
      <c r="H29" s="167">
        <v>566.96714495583478</v>
      </c>
      <c r="I29" s="167">
        <v>524.33570189090005</v>
      </c>
      <c r="J29" s="167">
        <v>490.63289745772443</v>
      </c>
      <c r="K29" s="167">
        <v>519.97399190441649</v>
      </c>
      <c r="L29" s="167">
        <v>489.65814676459831</v>
      </c>
      <c r="M29" s="167">
        <v>435.90325675598666</v>
      </c>
      <c r="N29" s="167">
        <v>450.50616841899682</v>
      </c>
      <c r="O29" s="167">
        <v>423.57028941212155</v>
      </c>
      <c r="P29" s="167">
        <v>398.88865391486974</v>
      </c>
      <c r="Q29" s="167">
        <f>([1]M_F_prov_2015!C27/[1]pop_media_2015!D27)*100000</f>
        <v>403.2287479665307</v>
      </c>
      <c r="R29" s="172">
        <v>420.57128665046832</v>
      </c>
      <c r="T29" s="166"/>
    </row>
    <row r="30" spans="1:20" x14ac:dyDescent="0.2">
      <c r="A30" s="161">
        <v>19</v>
      </c>
      <c r="B30" s="161" t="s">
        <v>165</v>
      </c>
      <c r="C30" s="167">
        <v>660.20772389361537</v>
      </c>
      <c r="D30" s="167">
        <v>659.38796565007306</v>
      </c>
      <c r="E30" s="167">
        <v>651.49456621737193</v>
      </c>
      <c r="F30" s="167">
        <v>614.28034157135653</v>
      </c>
      <c r="G30" s="167">
        <v>573.03024470996127</v>
      </c>
      <c r="H30" s="167">
        <v>583.25152650109544</v>
      </c>
      <c r="I30" s="167">
        <v>575.57568264046063</v>
      </c>
      <c r="J30" s="167">
        <v>476.30388187663732</v>
      </c>
      <c r="K30" s="167">
        <v>475.76576866694575</v>
      </c>
      <c r="L30" s="167">
        <v>469.42971842609558</v>
      </c>
      <c r="M30" s="167">
        <v>444.8379908430519</v>
      </c>
      <c r="N30" s="167">
        <v>437.59113586037114</v>
      </c>
      <c r="O30" s="167">
        <v>437.87372937193436</v>
      </c>
      <c r="P30" s="167">
        <v>443.79904138301708</v>
      </c>
      <c r="Q30" s="167">
        <f>([1]M_F_prov_2015!C28/[1]pop_media_2015!D28)*100000</f>
        <v>456.19856686619005</v>
      </c>
      <c r="R30" s="172">
        <v>437.32426455061739</v>
      </c>
      <c r="T30" s="166"/>
    </row>
    <row r="31" spans="1:20" x14ac:dyDescent="0.2">
      <c r="A31" s="161">
        <v>20</v>
      </c>
      <c r="B31" s="161" t="s">
        <v>166</v>
      </c>
      <c r="C31" s="167">
        <v>641.23983642815097</v>
      </c>
      <c r="D31" s="167">
        <v>609.48099131687468</v>
      </c>
      <c r="E31" s="167">
        <v>552.77901010156529</v>
      </c>
      <c r="F31" s="167">
        <v>508.88411756103181</v>
      </c>
      <c r="G31" s="167">
        <v>514.08935765766114</v>
      </c>
      <c r="H31" s="167">
        <v>544.49397349381934</v>
      </c>
      <c r="I31" s="167">
        <v>541.03136468540731</v>
      </c>
      <c r="J31" s="167">
        <v>512.52741013026116</v>
      </c>
      <c r="K31" s="167">
        <v>472.06632148926923</v>
      </c>
      <c r="L31" s="167">
        <v>437.32513451191386</v>
      </c>
      <c r="M31" s="167">
        <v>424.8850750842783</v>
      </c>
      <c r="N31" s="167">
        <v>451.48269357015425</v>
      </c>
      <c r="O31" s="167">
        <v>403.88054428287609</v>
      </c>
      <c r="P31" s="167">
        <v>414.18393236200495</v>
      </c>
      <c r="Q31" s="167">
        <f>([1]M_F_prov_2015!C29/[1]pop_media_2015!D29)*100000</f>
        <v>388.26413074861046</v>
      </c>
      <c r="R31" s="172">
        <v>335.32086863611147</v>
      </c>
      <c r="T31" s="166"/>
    </row>
    <row r="32" spans="1:20" x14ac:dyDescent="0.2">
      <c r="A32" s="161">
        <v>97</v>
      </c>
      <c r="B32" s="161" t="s">
        <v>167</v>
      </c>
      <c r="C32" s="167">
        <v>569.73087458517477</v>
      </c>
      <c r="D32" s="167">
        <v>554.28580561637932</v>
      </c>
      <c r="E32" s="167">
        <v>511.83681996448485</v>
      </c>
      <c r="F32" s="167">
        <v>417.62672811059912</v>
      </c>
      <c r="G32" s="167">
        <v>394.83825743888616</v>
      </c>
      <c r="H32" s="167">
        <v>369.2258421136101</v>
      </c>
      <c r="I32" s="167">
        <v>348.33206639374038</v>
      </c>
      <c r="J32" s="167">
        <v>326.50521623042027</v>
      </c>
      <c r="K32" s="167">
        <v>378.8344247800872</v>
      </c>
      <c r="L32" s="167">
        <v>419.46859355701014</v>
      </c>
      <c r="M32" s="167">
        <v>392.87643589640561</v>
      </c>
      <c r="N32" s="167">
        <v>337.40912487102554</v>
      </c>
      <c r="O32" s="167">
        <v>360.69778089891776</v>
      </c>
      <c r="P32" s="167">
        <v>379.40578358893788</v>
      </c>
      <c r="Q32" s="167">
        <f>([1]M_F_prov_2015!C30/[1]pop_media_2015!D30)*100000</f>
        <v>355.84727117534089</v>
      </c>
      <c r="R32" s="172">
        <v>377.89686540150808</v>
      </c>
      <c r="T32" s="166"/>
    </row>
    <row r="33" spans="1:20" x14ac:dyDescent="0.2">
      <c r="A33" s="161">
        <v>98</v>
      </c>
      <c r="B33" s="161" t="s">
        <v>168</v>
      </c>
      <c r="C33" s="167">
        <v>540.11248959369732</v>
      </c>
      <c r="D33" s="167">
        <v>484.09492076963062</v>
      </c>
      <c r="E33" s="167">
        <v>525.86405202244941</v>
      </c>
      <c r="F33" s="167">
        <v>432.58376449945439</v>
      </c>
      <c r="G33" s="167">
        <v>389.4517496586908</v>
      </c>
      <c r="H33" s="167">
        <v>375.52823437880585</v>
      </c>
      <c r="I33" s="167">
        <v>340.68775176336163</v>
      </c>
      <c r="J33" s="167">
        <v>344.81812444550138</v>
      </c>
      <c r="K33" s="167">
        <v>337.41457214837192</v>
      </c>
      <c r="L33" s="167">
        <v>389.92403901938826</v>
      </c>
      <c r="M33" s="167">
        <v>384.69892494788201</v>
      </c>
      <c r="N33" s="167">
        <v>380.90406868732714</v>
      </c>
      <c r="O33" s="167">
        <v>408.01969750263805</v>
      </c>
      <c r="P33" s="167">
        <v>371.08259313039349</v>
      </c>
      <c r="Q33" s="167">
        <f>([1]M_F_prov_2015!C31/[1]pop_media_2015!D31)*100000</f>
        <v>379.52979265298296</v>
      </c>
      <c r="R33" s="172">
        <v>332.64232666522798</v>
      </c>
      <c r="T33" s="166"/>
    </row>
    <row r="34" spans="1:20" x14ac:dyDescent="0.2">
      <c r="A34" s="161">
        <v>108</v>
      </c>
      <c r="B34" s="161" t="s">
        <v>169</v>
      </c>
      <c r="C34" s="167"/>
      <c r="D34" s="167"/>
      <c r="E34" s="167"/>
      <c r="F34" s="167"/>
      <c r="G34" s="167"/>
      <c r="H34" s="167"/>
      <c r="I34" s="167"/>
      <c r="J34" s="167"/>
      <c r="K34" s="167"/>
      <c r="L34" s="167">
        <v>467.8136175722866</v>
      </c>
      <c r="M34" s="167">
        <v>433.39699212222484</v>
      </c>
      <c r="N34" s="167">
        <v>428.13839041253851</v>
      </c>
      <c r="O34" s="167">
        <v>458.74558180145772</v>
      </c>
      <c r="P34" s="167">
        <v>459.11369635158036</v>
      </c>
      <c r="Q34" s="167">
        <f>([1]M_F_prov_2015!C32/[1]pop_media_2015!D32)*100000</f>
        <v>428.16703483638645</v>
      </c>
      <c r="R34" s="172">
        <v>435.40536100776109</v>
      </c>
      <c r="T34" s="166"/>
    </row>
    <row r="35" spans="1:20" s="162" customFormat="1" x14ac:dyDescent="0.2">
      <c r="A35" s="163"/>
      <c r="B35" s="163" t="s">
        <v>170</v>
      </c>
      <c r="C35" s="164">
        <v>778.54768257170667</v>
      </c>
      <c r="D35" s="164">
        <v>753.82087599016575</v>
      </c>
      <c r="E35" s="164">
        <v>702.27032239494577</v>
      </c>
      <c r="F35" s="164">
        <v>676.74342282719886</v>
      </c>
      <c r="G35" s="164">
        <v>637.44229162458578</v>
      </c>
      <c r="H35" s="164">
        <v>642.21789992483161</v>
      </c>
      <c r="I35" s="164">
        <v>610.8667605170433</v>
      </c>
      <c r="J35" s="164">
        <v>561.38336485238153</v>
      </c>
      <c r="K35" s="164">
        <v>523.90019131860322</v>
      </c>
      <c r="L35" s="164">
        <v>513.46990683803131</v>
      </c>
      <c r="M35" s="164">
        <v>508.31821465294939</v>
      </c>
      <c r="N35" s="164">
        <v>469.38377625967422</v>
      </c>
      <c r="O35" s="164">
        <v>454.49675504626151</v>
      </c>
      <c r="P35" s="164">
        <v>444.02801449292895</v>
      </c>
      <c r="Q35" s="164">
        <f>([1]M_F_prov_2015!C33/[1]pop_media_2015!D33)*100000</f>
        <v>443.67758158944434</v>
      </c>
      <c r="R35" s="171">
        <v>443.09658518473429</v>
      </c>
      <c r="T35" s="166"/>
    </row>
    <row r="36" spans="1:20" s="162" customFormat="1" x14ac:dyDescent="0.2">
      <c r="A36" s="163"/>
      <c r="B36" s="163" t="s">
        <v>113</v>
      </c>
      <c r="C36" s="164">
        <v>614.71969006016593</v>
      </c>
      <c r="D36" s="164">
        <v>568.00934497747187</v>
      </c>
      <c r="E36" s="164">
        <v>493.93030397810168</v>
      </c>
      <c r="F36" s="164">
        <v>467.81354540880727</v>
      </c>
      <c r="G36" s="164">
        <v>474.5253462092947</v>
      </c>
      <c r="H36" s="164">
        <v>453.46351073973779</v>
      </c>
      <c r="I36" s="164">
        <v>420.02022580617552</v>
      </c>
      <c r="J36" s="164">
        <v>400.97899813998316</v>
      </c>
      <c r="K36" s="164">
        <v>364.56028000282254</v>
      </c>
      <c r="L36" s="164">
        <v>350.54168389330522</v>
      </c>
      <c r="M36" s="164">
        <v>382.20232281635884</v>
      </c>
      <c r="N36" s="164">
        <v>416.90847003579097</v>
      </c>
      <c r="O36" s="164">
        <v>399.63955953601658</v>
      </c>
      <c r="P36" s="164">
        <v>376.01671817959709</v>
      </c>
      <c r="Q36" s="164">
        <f>([1]M_F_prov_2015!C34/[1]pop_media_2015!D34)*100000</f>
        <v>380.88970084839684</v>
      </c>
      <c r="R36" s="171">
        <v>396.98884152209212</v>
      </c>
      <c r="T36" s="166"/>
    </row>
    <row r="37" spans="1:20" x14ac:dyDescent="0.2">
      <c r="A37" s="161">
        <v>21</v>
      </c>
      <c r="B37" s="161" t="s">
        <v>114</v>
      </c>
      <c r="C37" s="167">
        <v>614.73015488343708</v>
      </c>
      <c r="D37" s="167">
        <v>549.96600366644009</v>
      </c>
      <c r="E37" s="167">
        <v>477.79624488018266</v>
      </c>
      <c r="F37" s="167">
        <v>464.91736919435499</v>
      </c>
      <c r="G37" s="167">
        <v>423.09538935049193</v>
      </c>
      <c r="H37" s="167">
        <v>387.69906416751587</v>
      </c>
      <c r="I37" s="167">
        <v>319.60916130820118</v>
      </c>
      <c r="J37" s="167">
        <v>353.24204697570775</v>
      </c>
      <c r="K37" s="167">
        <v>328.33974905174267</v>
      </c>
      <c r="L37" s="167">
        <v>296.96139501864758</v>
      </c>
      <c r="M37" s="167">
        <v>363.03194263817119</v>
      </c>
      <c r="N37" s="167">
        <v>450.7391056594771</v>
      </c>
      <c r="O37" s="167">
        <v>425.41986072912397</v>
      </c>
      <c r="P37" s="167">
        <v>400.87717262664466</v>
      </c>
      <c r="Q37" s="167">
        <f>([1]M_F_prov_2015!C35/[1]pop_media_2015!D35)*100000</f>
        <v>401.38193915965701</v>
      </c>
      <c r="R37" s="172">
        <v>437.45042563390604</v>
      </c>
      <c r="T37" s="166"/>
    </row>
    <row r="38" spans="1:20" x14ac:dyDescent="0.2">
      <c r="A38" s="161">
        <v>22</v>
      </c>
      <c r="B38" s="161" t="s">
        <v>115</v>
      </c>
      <c r="C38" s="167">
        <v>614.70952610624067</v>
      </c>
      <c r="D38" s="167">
        <v>585.5137021686968</v>
      </c>
      <c r="E38" s="167">
        <v>509.53257405822671</v>
      </c>
      <c r="F38" s="167">
        <v>470.60166290124187</v>
      </c>
      <c r="G38" s="167">
        <v>523.95903446441309</v>
      </c>
      <c r="H38" s="167">
        <v>516.72982697138025</v>
      </c>
      <c r="I38" s="167">
        <v>516.66772041855029</v>
      </c>
      <c r="J38" s="167">
        <v>446.87936405628966</v>
      </c>
      <c r="K38" s="167">
        <v>399.3510545363784</v>
      </c>
      <c r="L38" s="167">
        <v>402.0044522041099</v>
      </c>
      <c r="M38" s="167">
        <v>400.625189165552</v>
      </c>
      <c r="N38" s="167">
        <v>384.38757184759066</v>
      </c>
      <c r="O38" s="167">
        <v>374.85525692774331</v>
      </c>
      <c r="P38" s="167">
        <v>352.06905769368689</v>
      </c>
      <c r="Q38" s="167">
        <f>([1]M_F_prov_2015!C36/[1]pop_media_2015!D36)*100000</f>
        <v>361.08768834153466</v>
      </c>
      <c r="R38" s="172">
        <v>437.45042563390604</v>
      </c>
      <c r="T38" s="166"/>
    </row>
    <row r="39" spans="1:20" s="162" customFormat="1" x14ac:dyDescent="0.2">
      <c r="A39" s="163"/>
      <c r="B39" s="163" t="s">
        <v>116</v>
      </c>
      <c r="C39" s="164">
        <v>675.67246116376975</v>
      </c>
      <c r="D39" s="164">
        <v>643.01820146957675</v>
      </c>
      <c r="E39" s="164">
        <v>586.80808034160259</v>
      </c>
      <c r="F39" s="164">
        <v>566.49031805193999</v>
      </c>
      <c r="G39" s="164">
        <v>540.96760383449305</v>
      </c>
      <c r="H39" s="164">
        <v>564.33865748433175</v>
      </c>
      <c r="I39" s="164">
        <v>532.51423377515744</v>
      </c>
      <c r="J39" s="164">
        <v>477.99684984052556</v>
      </c>
      <c r="K39" s="164">
        <v>448.47992957688211</v>
      </c>
      <c r="L39" s="164">
        <v>451.00569007842154</v>
      </c>
      <c r="M39" s="164">
        <v>443.39281951736189</v>
      </c>
      <c r="N39" s="164">
        <v>410.74785425127834</v>
      </c>
      <c r="O39" s="164">
        <v>387.0287362872524</v>
      </c>
      <c r="P39" s="164">
        <v>396.00528250589025</v>
      </c>
      <c r="Q39" s="164">
        <f>([1]M_F_prov_2015!C37/[1]pop_media_2015!D37)*100000</f>
        <v>389.24203769303989</v>
      </c>
      <c r="R39" s="171">
        <v>357.71762780836661</v>
      </c>
      <c r="T39" s="166"/>
    </row>
    <row r="40" spans="1:20" x14ac:dyDescent="0.2">
      <c r="A40" s="161">
        <v>23</v>
      </c>
      <c r="B40" s="161" t="s">
        <v>142</v>
      </c>
      <c r="C40" s="167">
        <v>714.91807851364956</v>
      </c>
      <c r="D40" s="167">
        <v>721.49472607948724</v>
      </c>
      <c r="E40" s="167">
        <v>653.53944900973636</v>
      </c>
      <c r="F40" s="167">
        <v>616.64299647009602</v>
      </c>
      <c r="G40" s="167">
        <v>572.26692956333295</v>
      </c>
      <c r="H40" s="167">
        <v>565.26956075434009</v>
      </c>
      <c r="I40" s="167">
        <v>555.80146297166698</v>
      </c>
      <c r="J40" s="167">
        <v>500.63690827170558</v>
      </c>
      <c r="K40" s="167">
        <v>493.93559951433389</v>
      </c>
      <c r="L40" s="167">
        <v>501.96927694032678</v>
      </c>
      <c r="M40" s="167">
        <v>490.6964487053753</v>
      </c>
      <c r="N40" s="167">
        <v>466.03278387356136</v>
      </c>
      <c r="O40" s="167">
        <v>421.08854285978276</v>
      </c>
      <c r="P40" s="167">
        <v>445.21971343587046</v>
      </c>
      <c r="Q40" s="167">
        <f>([1]M_F_prov_2015!C38/[1]pop_media_2015!D38)*100000</f>
        <v>448.41761883635684</v>
      </c>
      <c r="R40" s="172">
        <v>357.71762780836661</v>
      </c>
      <c r="T40" s="166"/>
    </row>
    <row r="41" spans="1:20" x14ac:dyDescent="0.2">
      <c r="A41" s="161">
        <v>24</v>
      </c>
      <c r="B41" s="161" t="s">
        <v>171</v>
      </c>
      <c r="C41" s="167">
        <v>591.82842405321026</v>
      </c>
      <c r="D41" s="167">
        <v>554.10499345057656</v>
      </c>
      <c r="E41" s="167">
        <v>513.67875007719385</v>
      </c>
      <c r="F41" s="167">
        <v>497.56450146811341</v>
      </c>
      <c r="G41" s="167">
        <v>427.82755998729516</v>
      </c>
      <c r="H41" s="167">
        <v>470.20323082448715</v>
      </c>
      <c r="I41" s="167">
        <v>453.1508702799257</v>
      </c>
      <c r="J41" s="167">
        <v>396.49597272032452</v>
      </c>
      <c r="K41" s="167">
        <v>393.81761256104119</v>
      </c>
      <c r="L41" s="167">
        <v>428.48517203516462</v>
      </c>
      <c r="M41" s="167">
        <v>407.03026872732295</v>
      </c>
      <c r="N41" s="167">
        <v>380.5926736200326</v>
      </c>
      <c r="O41" s="167">
        <v>350.269761888022</v>
      </c>
      <c r="P41" s="167">
        <v>353.4285965584977</v>
      </c>
      <c r="Q41" s="167">
        <f>([1]M_F_prov_2015!C39/[1]pop_media_2015!D39)*100000</f>
        <v>355.89442220983841</v>
      </c>
      <c r="R41" s="172">
        <v>389.75217690701044</v>
      </c>
      <c r="T41" s="166"/>
    </row>
    <row r="42" spans="1:20" x14ac:dyDescent="0.2">
      <c r="A42" s="161">
        <v>25</v>
      </c>
      <c r="B42" s="161" t="s">
        <v>172</v>
      </c>
      <c r="C42" s="167">
        <v>734.54835299367824</v>
      </c>
      <c r="D42" s="167">
        <v>667.50740814025289</v>
      </c>
      <c r="E42" s="167">
        <v>546.25341408383804</v>
      </c>
      <c r="F42" s="167">
        <v>515.30522835883812</v>
      </c>
      <c r="G42" s="167">
        <v>477.29193646524595</v>
      </c>
      <c r="H42" s="167">
        <v>576.81962419040258</v>
      </c>
      <c r="I42" s="167">
        <v>459.0463088374687</v>
      </c>
      <c r="J42" s="167">
        <v>395.30161183172123</v>
      </c>
      <c r="K42" s="167">
        <v>394.48755547481244</v>
      </c>
      <c r="L42" s="167">
        <v>373.3455886707618</v>
      </c>
      <c r="M42" s="167">
        <v>381.57497210744049</v>
      </c>
      <c r="N42" s="167">
        <v>314.97265464680112</v>
      </c>
      <c r="O42" s="167">
        <v>322.83175021609668</v>
      </c>
      <c r="P42" s="167">
        <v>351.76505544852438</v>
      </c>
      <c r="Q42" s="167">
        <f>([1]M_F_prov_2015!C40/[1]pop_media_2015!D40)*100000</f>
        <v>329.35503315250151</v>
      </c>
      <c r="R42" s="172">
        <v>430.59969413321471</v>
      </c>
      <c r="T42" s="166"/>
    </row>
    <row r="43" spans="1:20" x14ac:dyDescent="0.2">
      <c r="A43" s="161">
        <v>26</v>
      </c>
      <c r="B43" s="161" t="s">
        <v>173</v>
      </c>
      <c r="C43" s="167">
        <v>600.37187495468208</v>
      </c>
      <c r="D43" s="167">
        <v>591.3013309271937</v>
      </c>
      <c r="E43" s="167">
        <v>558.20187319194997</v>
      </c>
      <c r="F43" s="167">
        <v>528.6134470488862</v>
      </c>
      <c r="G43" s="167">
        <v>541.3500220856065</v>
      </c>
      <c r="H43" s="167">
        <v>598.03029517285597</v>
      </c>
      <c r="I43" s="167">
        <v>497.9485429843669</v>
      </c>
      <c r="J43" s="167">
        <v>451.51670767434314</v>
      </c>
      <c r="K43" s="167">
        <v>426.08028484807858</v>
      </c>
      <c r="L43" s="167">
        <v>423.73777893926024</v>
      </c>
      <c r="M43" s="167">
        <v>410.39835703629353</v>
      </c>
      <c r="N43" s="167">
        <v>390.60010379583179</v>
      </c>
      <c r="O43" s="167">
        <v>391.52793692590086</v>
      </c>
      <c r="P43" s="167">
        <v>355.48995360602584</v>
      </c>
      <c r="Q43" s="167">
        <f>([1]M_F_prov_2015!C41/[1]pop_media_2015!D41)*100000</f>
        <v>351.88465313582367</v>
      </c>
      <c r="R43" s="172">
        <v>350.15088928859223</v>
      </c>
      <c r="T43" s="166"/>
    </row>
    <row r="44" spans="1:20" x14ac:dyDescent="0.2">
      <c r="A44" s="161">
        <v>27</v>
      </c>
      <c r="B44" s="161" t="s">
        <v>60</v>
      </c>
      <c r="C44" s="167">
        <v>643.21436648019017</v>
      </c>
      <c r="D44" s="167">
        <v>586.62968045094226</v>
      </c>
      <c r="E44" s="167">
        <v>525.65374726567825</v>
      </c>
      <c r="F44" s="167">
        <v>535.58084041794632</v>
      </c>
      <c r="G44" s="167">
        <v>573.92723596545716</v>
      </c>
      <c r="H44" s="167">
        <v>551.96541324267844</v>
      </c>
      <c r="I44" s="167">
        <v>527.28847541129949</v>
      </c>
      <c r="J44" s="167">
        <v>499.92915378531029</v>
      </c>
      <c r="K44" s="167">
        <v>463.68879640451149</v>
      </c>
      <c r="L44" s="167">
        <v>436.22024506914909</v>
      </c>
      <c r="M44" s="167">
        <v>411.23523009674659</v>
      </c>
      <c r="N44" s="167">
        <v>442.317521888638</v>
      </c>
      <c r="O44" s="167">
        <v>377.76464629410776</v>
      </c>
      <c r="P44" s="167">
        <v>408.26577950734219</v>
      </c>
      <c r="Q44" s="167">
        <f>([1]M_F_prov_2015!C42/[1]pop_media_2015!D42)*100000</f>
        <v>395.5903924046645</v>
      </c>
      <c r="R44" s="172">
        <v>322.31719404706803</v>
      </c>
      <c r="T44" s="166"/>
    </row>
    <row r="45" spans="1:20" x14ac:dyDescent="0.2">
      <c r="A45" s="161">
        <v>28</v>
      </c>
      <c r="B45" s="161" t="s">
        <v>174</v>
      </c>
      <c r="C45" s="167">
        <v>796.35151934556529</v>
      </c>
      <c r="D45" s="167">
        <v>724.31760869603477</v>
      </c>
      <c r="E45" s="167">
        <v>670.71340096989218</v>
      </c>
      <c r="F45" s="167">
        <v>656.26980235635506</v>
      </c>
      <c r="G45" s="167">
        <v>602.2406577744465</v>
      </c>
      <c r="H45" s="167">
        <v>623.68785172618834</v>
      </c>
      <c r="I45" s="167">
        <v>629.65661438138386</v>
      </c>
      <c r="J45" s="167">
        <v>564.5290348926402</v>
      </c>
      <c r="K45" s="167">
        <v>486.88540022461524</v>
      </c>
      <c r="L45" s="167">
        <v>497.08742941946906</v>
      </c>
      <c r="M45" s="167">
        <v>524.80773442055147</v>
      </c>
      <c r="N45" s="167">
        <v>412.38830924579565</v>
      </c>
      <c r="O45" s="167">
        <v>417.25654625523248</v>
      </c>
      <c r="P45" s="167">
        <v>436.90975172963454</v>
      </c>
      <c r="Q45" s="167">
        <f>([1]M_F_prov_2015!C43/[1]pop_media_2015!D43)*100000</f>
        <v>418.73246504474497</v>
      </c>
      <c r="R45" s="172">
        <v>364.90519747163148</v>
      </c>
      <c r="T45" s="166"/>
    </row>
    <row r="46" spans="1:20" x14ac:dyDescent="0.2">
      <c r="A46" s="161">
        <v>29</v>
      </c>
      <c r="B46" s="161" t="s">
        <v>175</v>
      </c>
      <c r="C46" s="167">
        <v>697.58769806360692</v>
      </c>
      <c r="D46" s="167">
        <v>719.86569115159921</v>
      </c>
      <c r="E46" s="167">
        <v>638.62989356855576</v>
      </c>
      <c r="F46" s="167">
        <v>580.15436543561907</v>
      </c>
      <c r="G46" s="167">
        <v>538.19390991101943</v>
      </c>
      <c r="H46" s="167">
        <v>581.91382250806498</v>
      </c>
      <c r="I46" s="167">
        <v>569.30240958168383</v>
      </c>
      <c r="J46" s="167">
        <v>449.21091209880183</v>
      </c>
      <c r="K46" s="167">
        <v>404.24663964855961</v>
      </c>
      <c r="L46" s="167">
        <v>385.25267559422247</v>
      </c>
      <c r="M46" s="167">
        <v>372.75045717596169</v>
      </c>
      <c r="N46" s="167">
        <v>351.13779373233479</v>
      </c>
      <c r="O46" s="167">
        <v>345.6602377698544</v>
      </c>
      <c r="P46" s="167">
        <v>346.48938028545302</v>
      </c>
      <c r="Q46" s="167">
        <f>([1]M_F_prov_2015!C44/[1]pop_media_2015!D44)*100000</f>
        <v>334.52500967762637</v>
      </c>
      <c r="R46" s="172">
        <v>399.07109535775754</v>
      </c>
      <c r="T46" s="166"/>
    </row>
    <row r="47" spans="1:20" s="162" customFormat="1" x14ac:dyDescent="0.2">
      <c r="A47" s="163"/>
      <c r="B47" s="163" t="s">
        <v>117</v>
      </c>
      <c r="C47" s="164">
        <v>683.93604474888582</v>
      </c>
      <c r="D47" s="164">
        <v>667.37915610053267</v>
      </c>
      <c r="E47" s="164">
        <v>623.35259960359576</v>
      </c>
      <c r="F47" s="164">
        <v>589.06814850032026</v>
      </c>
      <c r="G47" s="164">
        <v>554.91223539408679</v>
      </c>
      <c r="H47" s="164">
        <v>550.70073511236478</v>
      </c>
      <c r="I47" s="164">
        <v>556.79089431593104</v>
      </c>
      <c r="J47" s="164">
        <v>530.35260771068147</v>
      </c>
      <c r="K47" s="164">
        <v>492.51707251978235</v>
      </c>
      <c r="L47" s="164">
        <v>420.64871778704543</v>
      </c>
      <c r="M47" s="164">
        <v>385.21644743829421</v>
      </c>
      <c r="N47" s="164">
        <v>383.5811841091309</v>
      </c>
      <c r="O47" s="164">
        <v>374.50692980606004</v>
      </c>
      <c r="P47" s="164">
        <v>356.93277182641049</v>
      </c>
      <c r="Q47" s="164">
        <f>([1]M_F_prov_2015!C45/[1]pop_media_2015!D45)*100000</f>
        <v>386.13918001584744</v>
      </c>
      <c r="R47" s="171">
        <v>422.06729693817027</v>
      </c>
      <c r="T47" s="166"/>
    </row>
    <row r="48" spans="1:20" x14ac:dyDescent="0.2">
      <c r="A48" s="161">
        <v>30</v>
      </c>
      <c r="B48" s="161" t="s">
        <v>176</v>
      </c>
      <c r="C48" s="167">
        <v>627.4290453550384</v>
      </c>
      <c r="D48" s="167">
        <v>588.45976759587938</v>
      </c>
      <c r="E48" s="167">
        <v>525.23409354560749</v>
      </c>
      <c r="F48" s="167">
        <v>495.86603812553125</v>
      </c>
      <c r="G48" s="167">
        <v>468.02863568798978</v>
      </c>
      <c r="H48" s="167">
        <v>490.17660357369203</v>
      </c>
      <c r="I48" s="167">
        <v>455.74717510137646</v>
      </c>
      <c r="J48" s="167">
        <v>497.00981028954232</v>
      </c>
      <c r="K48" s="167">
        <v>479.02450480608826</v>
      </c>
      <c r="L48" s="167">
        <v>390.81291323431248</v>
      </c>
      <c r="M48" s="167">
        <v>343.00000840228654</v>
      </c>
      <c r="N48" s="167">
        <v>351.82153969050904</v>
      </c>
      <c r="O48" s="167">
        <v>353.63146947834701</v>
      </c>
      <c r="P48" s="167">
        <v>331.24698009445848</v>
      </c>
      <c r="Q48" s="167">
        <f>([1]M_F_prov_2015!C46/[1]pop_media_2015!D46)*100000</f>
        <v>339.0489797673971</v>
      </c>
      <c r="R48" s="172">
        <v>366.08171511579371</v>
      </c>
      <c r="T48" s="166"/>
    </row>
    <row r="49" spans="1:20" x14ac:dyDescent="0.2">
      <c r="A49" s="161">
        <v>31</v>
      </c>
      <c r="B49" s="161" t="s">
        <v>177</v>
      </c>
      <c r="C49" s="167">
        <v>899.43153288202927</v>
      </c>
      <c r="D49" s="167">
        <v>840.28697006706204</v>
      </c>
      <c r="E49" s="167">
        <v>697.24663918395242</v>
      </c>
      <c r="F49" s="167">
        <v>625.92832181099993</v>
      </c>
      <c r="G49" s="167">
        <v>651.44003480099082</v>
      </c>
      <c r="H49" s="167">
        <v>673.87860148683433</v>
      </c>
      <c r="I49" s="167">
        <v>708.24512992228586</v>
      </c>
      <c r="J49" s="167">
        <v>597.14012532833829</v>
      </c>
      <c r="K49" s="167">
        <v>581.34376297642325</v>
      </c>
      <c r="L49" s="167">
        <v>489.02188515093576</v>
      </c>
      <c r="M49" s="167">
        <v>460.80812620150726</v>
      </c>
      <c r="N49" s="167">
        <v>379.94895995209652</v>
      </c>
      <c r="O49" s="167">
        <v>418.84668081753193</v>
      </c>
      <c r="P49" s="167">
        <v>405.00331592031858</v>
      </c>
      <c r="Q49" s="167">
        <f>([1]M_F_prov_2015!C47/[1]pop_media_2015!D47)*100000</f>
        <v>366.33293617626663</v>
      </c>
      <c r="R49" s="172">
        <v>379.64978742071838</v>
      </c>
      <c r="T49" s="166"/>
    </row>
    <row r="50" spans="1:20" x14ac:dyDescent="0.2">
      <c r="A50" s="161">
        <v>32</v>
      </c>
      <c r="B50" s="161" t="s">
        <v>143</v>
      </c>
      <c r="C50" s="167">
        <v>876.06956586298418</v>
      </c>
      <c r="D50" s="167">
        <v>885.54671621857028</v>
      </c>
      <c r="E50" s="167">
        <v>848.90742856665395</v>
      </c>
      <c r="F50" s="167">
        <v>781.21388619239121</v>
      </c>
      <c r="G50" s="167">
        <v>729.3533011054393</v>
      </c>
      <c r="H50" s="167">
        <v>683.1767719897523</v>
      </c>
      <c r="I50" s="167">
        <v>675.60084173219627</v>
      </c>
      <c r="J50" s="167">
        <v>630.43849172496164</v>
      </c>
      <c r="K50" s="167">
        <v>525.04651296916154</v>
      </c>
      <c r="L50" s="167">
        <v>493.85357712182645</v>
      </c>
      <c r="M50" s="167">
        <v>438.44581479636537</v>
      </c>
      <c r="N50" s="167">
        <v>490.52992749812495</v>
      </c>
      <c r="O50" s="167">
        <v>443.32519571994345</v>
      </c>
      <c r="P50" s="167">
        <v>424.78056183800265</v>
      </c>
      <c r="Q50" s="167">
        <f>([1]M_F_prov_2015!C48/[1]pop_media_2015!D48)*100000</f>
        <v>569.06615818765169</v>
      </c>
      <c r="R50" s="172">
        <v>349.37844447700303</v>
      </c>
      <c r="T50" s="166"/>
    </row>
    <row r="51" spans="1:20" x14ac:dyDescent="0.2">
      <c r="A51" s="161">
        <v>93</v>
      </c>
      <c r="B51" s="161" t="s">
        <v>178</v>
      </c>
      <c r="C51" s="167">
        <v>520.18752005949011</v>
      </c>
      <c r="D51" s="167">
        <v>545.18053462417265</v>
      </c>
      <c r="E51" s="167">
        <v>579.28590158652355</v>
      </c>
      <c r="F51" s="167">
        <v>582.76539118973926</v>
      </c>
      <c r="G51" s="167">
        <v>524.96966804574822</v>
      </c>
      <c r="H51" s="167">
        <v>496.15058453469641</v>
      </c>
      <c r="I51" s="167">
        <v>571.9158687721424</v>
      </c>
      <c r="J51" s="167">
        <v>481.54562498578434</v>
      </c>
      <c r="K51" s="167">
        <v>450.940830950411</v>
      </c>
      <c r="L51" s="167">
        <v>386.1146847561987</v>
      </c>
      <c r="M51" s="167">
        <v>383.9846534884507</v>
      </c>
      <c r="N51" s="167">
        <v>360.21182893306093</v>
      </c>
      <c r="O51" s="167">
        <v>339.09378460852037</v>
      </c>
      <c r="P51" s="167">
        <v>328.3403540476221</v>
      </c>
      <c r="Q51" s="167">
        <f>([1]M_F_prov_2015!C49/[1]pop_media_2015!D49)*100000</f>
        <v>337.92515867165736</v>
      </c>
      <c r="R51" s="172">
        <v>440.09273382605619</v>
      </c>
      <c r="T51" s="166"/>
    </row>
    <row r="52" spans="1:20" s="162" customFormat="1" x14ac:dyDescent="0.2">
      <c r="A52" s="163"/>
      <c r="B52" s="163" t="s">
        <v>118</v>
      </c>
      <c r="C52" s="164">
        <v>962.29056093704037</v>
      </c>
      <c r="D52" s="164">
        <v>949.26413274493621</v>
      </c>
      <c r="E52" s="164">
        <v>906.20239908606254</v>
      </c>
      <c r="F52" s="164">
        <v>877.41824715022415</v>
      </c>
      <c r="G52" s="164">
        <v>809.9355529793545</v>
      </c>
      <c r="H52" s="164">
        <v>802.2176786955871</v>
      </c>
      <c r="I52" s="164">
        <v>760.9968712181128</v>
      </c>
      <c r="J52" s="164">
        <v>703.07491297226625</v>
      </c>
      <c r="K52" s="164">
        <v>655.96593235607236</v>
      </c>
      <c r="L52" s="164">
        <v>648.31934422061886</v>
      </c>
      <c r="M52" s="164">
        <v>645.45937467534179</v>
      </c>
      <c r="N52" s="164">
        <v>571.32193725070181</v>
      </c>
      <c r="O52" s="164">
        <v>564.72005785235694</v>
      </c>
      <c r="P52" s="164">
        <v>537.3804831411345</v>
      </c>
      <c r="Q52" s="164">
        <f>([1]M_F_prov_2015!C50/[1]pop_media_2015!D50)*100000</f>
        <v>534.64265494534345</v>
      </c>
      <c r="R52" s="171">
        <v>506.86180136128593</v>
      </c>
      <c r="T52" s="166"/>
    </row>
    <row r="53" spans="1:20" x14ac:dyDescent="0.2">
      <c r="A53" s="161">
        <v>33</v>
      </c>
      <c r="B53" s="161" t="s">
        <v>179</v>
      </c>
      <c r="C53" s="167">
        <v>878.92920790202095</v>
      </c>
      <c r="D53" s="167">
        <v>848.71832191942656</v>
      </c>
      <c r="E53" s="167">
        <v>809.48445958480193</v>
      </c>
      <c r="F53" s="167">
        <v>765.02043268339355</v>
      </c>
      <c r="G53" s="167">
        <v>762.68894763273943</v>
      </c>
      <c r="H53" s="167">
        <v>728.70528731599643</v>
      </c>
      <c r="I53" s="167">
        <v>757.73079186851987</v>
      </c>
      <c r="J53" s="167">
        <v>693.08223109535959</v>
      </c>
      <c r="K53" s="167">
        <v>621.90442292334035</v>
      </c>
      <c r="L53" s="167">
        <v>653.16026232213994</v>
      </c>
      <c r="M53" s="167">
        <v>613.22497229405246</v>
      </c>
      <c r="N53" s="167">
        <v>650.69309151050504</v>
      </c>
      <c r="O53" s="167">
        <v>541.03987516070276</v>
      </c>
      <c r="P53" s="167">
        <v>499.91673836418636</v>
      </c>
      <c r="Q53" s="167">
        <f>([1]M_F_prov_2015!C51/[1]pop_media_2015!D51)*100000</f>
        <v>504.68687501086936</v>
      </c>
      <c r="R53" s="172">
        <v>308.55652201746034</v>
      </c>
      <c r="T53" s="166"/>
    </row>
    <row r="54" spans="1:20" x14ac:dyDescent="0.2">
      <c r="A54" s="161">
        <v>34</v>
      </c>
      <c r="B54" s="161" t="s">
        <v>180</v>
      </c>
      <c r="C54" s="167">
        <v>719.07835790502565</v>
      </c>
      <c r="D54" s="167">
        <v>722.56441915328128</v>
      </c>
      <c r="E54" s="167">
        <v>641.78573359604968</v>
      </c>
      <c r="F54" s="167">
        <v>575.25555864921841</v>
      </c>
      <c r="G54" s="167">
        <v>647.24520569368906</v>
      </c>
      <c r="H54" s="167">
        <v>681.21109092980043</v>
      </c>
      <c r="I54" s="167">
        <v>631.47225641954253</v>
      </c>
      <c r="J54" s="167">
        <v>551.32423332597909</v>
      </c>
      <c r="K54" s="167">
        <v>538.36087958353482</v>
      </c>
      <c r="L54" s="167">
        <v>537.35727550681759</v>
      </c>
      <c r="M54" s="167">
        <v>555.07197308287539</v>
      </c>
      <c r="N54" s="167">
        <v>549.28088947615561</v>
      </c>
      <c r="O54" s="167">
        <v>457.77688810088938</v>
      </c>
      <c r="P54" s="167">
        <v>464.7917440381737</v>
      </c>
      <c r="Q54" s="167">
        <f>([1]M_F_prov_2015!C52/[1]pop_media_2015!D52)*100000</f>
        <v>447.61765077986013</v>
      </c>
      <c r="R54" s="172">
        <v>530.3818022887973</v>
      </c>
      <c r="T54" s="166"/>
    </row>
    <row r="55" spans="1:20" x14ac:dyDescent="0.2">
      <c r="A55" s="161">
        <v>35</v>
      </c>
      <c r="B55" s="161" t="s">
        <v>181</v>
      </c>
      <c r="C55" s="167">
        <v>1143.3158592505199</v>
      </c>
      <c r="D55" s="167">
        <v>1054.101358925446</v>
      </c>
      <c r="E55" s="167">
        <v>1003.8075458636206</v>
      </c>
      <c r="F55" s="167">
        <v>904.03557939887014</v>
      </c>
      <c r="G55" s="167">
        <v>784.46420700562635</v>
      </c>
      <c r="H55" s="167">
        <v>706.38025165564272</v>
      </c>
      <c r="I55" s="167">
        <v>710.145863435661</v>
      </c>
      <c r="J55" s="167">
        <v>671.18823743110192</v>
      </c>
      <c r="K55" s="167">
        <v>625.69630780335478</v>
      </c>
      <c r="L55" s="167">
        <v>632.64043216483299</v>
      </c>
      <c r="M55" s="167">
        <v>624.58581040879608</v>
      </c>
      <c r="N55" s="167">
        <v>516.2270245328001</v>
      </c>
      <c r="O55" s="167">
        <v>489.05771221679038</v>
      </c>
      <c r="P55" s="167">
        <v>494.61080312429158</v>
      </c>
      <c r="Q55" s="167">
        <f>([1]M_F_prov_2015!C53/[1]pop_media_2015!D53)*100000</f>
        <v>487.93756800360188</v>
      </c>
      <c r="R55" s="172">
        <v>497.07627820236866</v>
      </c>
      <c r="T55" s="166"/>
    </row>
    <row r="56" spans="1:20" x14ac:dyDescent="0.2">
      <c r="A56" s="161">
        <v>36</v>
      </c>
      <c r="B56" s="161" t="s">
        <v>182</v>
      </c>
      <c r="C56" s="167">
        <v>914.61293770197381</v>
      </c>
      <c r="D56" s="167">
        <v>908.19729186949417</v>
      </c>
      <c r="E56" s="167">
        <v>853.05091836869337</v>
      </c>
      <c r="F56" s="167">
        <v>774.56930613611564</v>
      </c>
      <c r="G56" s="167">
        <v>741.00994032150049</v>
      </c>
      <c r="H56" s="167">
        <v>764.53283223560288</v>
      </c>
      <c r="I56" s="167">
        <v>732.38783429122952</v>
      </c>
      <c r="J56" s="167">
        <v>679.9904688151546</v>
      </c>
      <c r="K56" s="167">
        <v>667.46382912218257</v>
      </c>
      <c r="L56" s="167">
        <v>679.69849459750321</v>
      </c>
      <c r="M56" s="167">
        <v>645.10149767172368</v>
      </c>
      <c r="N56" s="167">
        <v>585.35960611207418</v>
      </c>
      <c r="O56" s="167">
        <v>627.22505099712521</v>
      </c>
      <c r="P56" s="167">
        <v>562.68091516886841</v>
      </c>
      <c r="Q56" s="167">
        <f>([1]M_F_prov_2015!C54/[1]pop_media_2015!D54)*100000</f>
        <v>566.09444688982808</v>
      </c>
      <c r="R56" s="172">
        <v>464.82683861988363</v>
      </c>
      <c r="T56" s="166"/>
    </row>
    <row r="57" spans="1:20" x14ac:dyDescent="0.2">
      <c r="A57" s="161">
        <v>37</v>
      </c>
      <c r="B57" s="161" t="s">
        <v>61</v>
      </c>
      <c r="C57" s="167">
        <v>830.1482141517323</v>
      </c>
      <c r="D57" s="167">
        <v>861.43053312057509</v>
      </c>
      <c r="E57" s="167">
        <v>833.81829009218416</v>
      </c>
      <c r="F57" s="167">
        <v>805.78060938369515</v>
      </c>
      <c r="G57" s="167">
        <v>769.33895996453316</v>
      </c>
      <c r="H57" s="167">
        <v>782.57967007079947</v>
      </c>
      <c r="I57" s="167">
        <v>770.27562696546079</v>
      </c>
      <c r="J57" s="167">
        <v>692.88992840974231</v>
      </c>
      <c r="K57" s="167">
        <v>643.17716871398784</v>
      </c>
      <c r="L57" s="167">
        <v>611.73744154783799</v>
      </c>
      <c r="M57" s="167">
        <v>619.2315903566971</v>
      </c>
      <c r="N57" s="167">
        <v>526.4565518265307</v>
      </c>
      <c r="O57" s="167">
        <v>558.77673581005809</v>
      </c>
      <c r="P57" s="167">
        <v>538.02232169346894</v>
      </c>
      <c r="Q57" s="167">
        <f>([1]M_F_prov_2015!C55/[1]pop_media_2015!D55)*100000</f>
        <v>533.19297924437637</v>
      </c>
      <c r="R57" s="172">
        <v>473.08174270548318</v>
      </c>
      <c r="T57" s="166"/>
    </row>
    <row r="58" spans="1:20" x14ac:dyDescent="0.2">
      <c r="A58" s="161">
        <v>38</v>
      </c>
      <c r="B58" s="161" t="s">
        <v>183</v>
      </c>
      <c r="C58" s="167">
        <v>688.10900621793996</v>
      </c>
      <c r="D58" s="167">
        <v>658.58595840096723</v>
      </c>
      <c r="E58" s="167">
        <v>631.90098573070622</v>
      </c>
      <c r="F58" s="167">
        <v>662.29473127340691</v>
      </c>
      <c r="G58" s="167">
        <v>625.75286791404676</v>
      </c>
      <c r="H58" s="167">
        <v>571.8243174456602</v>
      </c>
      <c r="I58" s="167">
        <v>587.91479942149863</v>
      </c>
      <c r="J58" s="167">
        <v>564.51201324661042</v>
      </c>
      <c r="K58" s="167">
        <v>515.5149072553636</v>
      </c>
      <c r="L58" s="167">
        <v>534.52153545758347</v>
      </c>
      <c r="M58" s="167">
        <v>537.94917483348183</v>
      </c>
      <c r="N58" s="167">
        <v>479.88956587426776</v>
      </c>
      <c r="O58" s="167">
        <v>481.75817717398678</v>
      </c>
      <c r="P58" s="167">
        <v>460.81779647872031</v>
      </c>
      <c r="Q58" s="167">
        <f>([1]M_F_prov_2015!C56/[1]pop_media_2015!D56)*100000</f>
        <v>473.13358157018547</v>
      </c>
      <c r="R58" s="172">
        <v>559.85580076776967</v>
      </c>
      <c r="T58" s="166"/>
    </row>
    <row r="59" spans="1:20" x14ac:dyDescent="0.2">
      <c r="A59" s="161">
        <v>39</v>
      </c>
      <c r="B59" s="161" t="s">
        <v>184</v>
      </c>
      <c r="C59" s="167">
        <v>1185.5574408192695</v>
      </c>
      <c r="D59" s="167">
        <v>1106.3625147777398</v>
      </c>
      <c r="E59" s="167">
        <v>1124.4954868489883</v>
      </c>
      <c r="F59" s="167">
        <v>1324.221137080995</v>
      </c>
      <c r="G59" s="167">
        <v>1082.2798846750941</v>
      </c>
      <c r="H59" s="167">
        <v>1109.8471490183863</v>
      </c>
      <c r="I59" s="167">
        <v>851.8775842431088</v>
      </c>
      <c r="J59" s="167">
        <v>767.50512847513346</v>
      </c>
      <c r="K59" s="167">
        <v>725.89353912608317</v>
      </c>
      <c r="L59" s="167">
        <v>710.70622181721671</v>
      </c>
      <c r="M59" s="167">
        <v>711.99492697103972</v>
      </c>
      <c r="N59" s="167">
        <v>615.67292505635669</v>
      </c>
      <c r="O59" s="167">
        <v>630.98209434158582</v>
      </c>
      <c r="P59" s="167">
        <v>608.39798305614158</v>
      </c>
      <c r="Q59" s="167">
        <f>([1]M_F_prov_2015!C57/[1]pop_media_2015!D57)*100000</f>
        <v>614.91572668029744</v>
      </c>
      <c r="R59" s="172">
        <v>533.88491847064154</v>
      </c>
      <c r="T59" s="166"/>
    </row>
    <row r="60" spans="1:20" x14ac:dyDescent="0.2">
      <c r="A60" s="161">
        <v>40</v>
      </c>
      <c r="B60" s="161" t="s">
        <v>185</v>
      </c>
      <c r="C60" s="167">
        <v>1061.6186397294341</v>
      </c>
      <c r="D60" s="167">
        <v>1123.7546233047883</v>
      </c>
      <c r="E60" s="167">
        <v>1037.3207267568537</v>
      </c>
      <c r="F60" s="167">
        <v>974.11206095950854</v>
      </c>
      <c r="G60" s="167">
        <v>842.68905932509426</v>
      </c>
      <c r="H60" s="167">
        <v>810.26044467992301</v>
      </c>
      <c r="I60" s="167">
        <v>760.68411193643033</v>
      </c>
      <c r="J60" s="167">
        <v>707.64359923259985</v>
      </c>
      <c r="K60" s="167">
        <v>624.43575082756547</v>
      </c>
      <c r="L60" s="167">
        <v>601.67836596822724</v>
      </c>
      <c r="M60" s="167">
        <v>634.14759182836485</v>
      </c>
      <c r="N60" s="167">
        <v>574.60554898952637</v>
      </c>
      <c r="O60" s="167">
        <v>548.98771681151379</v>
      </c>
      <c r="P60" s="167">
        <v>552.40601968624651</v>
      </c>
      <c r="Q60" s="167">
        <f>([1]M_F_prov_2015!C58/[1]pop_media_2015!D58)*100000</f>
        <v>530.04561681370478</v>
      </c>
      <c r="R60" s="172">
        <v>466.7061066193387</v>
      </c>
      <c r="T60" s="166"/>
    </row>
    <row r="61" spans="1:20" x14ac:dyDescent="0.2">
      <c r="A61" s="161">
        <v>99</v>
      </c>
      <c r="B61" s="161" t="s">
        <v>186</v>
      </c>
      <c r="C61" s="167">
        <v>1580.2056512688946</v>
      </c>
      <c r="D61" s="167">
        <v>1522.3416036766812</v>
      </c>
      <c r="E61" s="167">
        <v>1470.7422319316806</v>
      </c>
      <c r="F61" s="167">
        <v>1420.1592731979256</v>
      </c>
      <c r="G61" s="167">
        <v>1260.8736254345486</v>
      </c>
      <c r="H61" s="167">
        <v>1237.3016301649329</v>
      </c>
      <c r="I61" s="167">
        <v>1163.1048015925589</v>
      </c>
      <c r="J61" s="167">
        <v>1145.6025533287495</v>
      </c>
      <c r="K61" s="167">
        <v>1039.9252836655271</v>
      </c>
      <c r="L61" s="167">
        <v>969.28913575373667</v>
      </c>
      <c r="M61" s="167">
        <v>960.41180067876155</v>
      </c>
      <c r="N61" s="167">
        <v>768.00512825254179</v>
      </c>
      <c r="O61" s="167">
        <v>763.78595843794426</v>
      </c>
      <c r="P61" s="167">
        <v>659.34427062093982</v>
      </c>
      <c r="Q61" s="167">
        <f>([1]M_F_prov_2015!C59/[1]pop_media_2015!D59)*100000</f>
        <v>665.31278050642493</v>
      </c>
      <c r="R61" s="172">
        <v>575.01286818002427</v>
      </c>
      <c r="T61" s="166"/>
    </row>
    <row r="62" spans="1:20" s="162" customFormat="1" x14ac:dyDescent="0.2">
      <c r="A62" s="163"/>
      <c r="B62" s="163" t="s">
        <v>187</v>
      </c>
      <c r="C62" s="164">
        <v>846.02730380433991</v>
      </c>
      <c r="D62" s="164">
        <v>843.22725652386976</v>
      </c>
      <c r="E62" s="164">
        <v>830.85135820636594</v>
      </c>
      <c r="F62" s="164">
        <v>808.85490672910191</v>
      </c>
      <c r="G62" s="164">
        <v>791.78680136089736</v>
      </c>
      <c r="H62" s="164">
        <v>780.17454131190527</v>
      </c>
      <c r="I62" s="164">
        <v>736.21612237387535</v>
      </c>
      <c r="J62" s="164">
        <v>686.77053510151995</v>
      </c>
      <c r="K62" s="164">
        <v>678.50734468034921</v>
      </c>
      <c r="L62" s="164">
        <v>676.82495804588393</v>
      </c>
      <c r="M62" s="164">
        <v>655.459199760361</v>
      </c>
      <c r="N62" s="164">
        <v>579.88580256873115</v>
      </c>
      <c r="O62" s="164">
        <v>537.65650037006878</v>
      </c>
      <c r="P62" s="164">
        <v>511.62430909134326</v>
      </c>
      <c r="Q62" s="164">
        <f>([1]M_F_prov_2015!C60/[1]pop_media_2015!D60)*100000</f>
        <v>496.70425739410325</v>
      </c>
      <c r="R62" s="171">
        <v>546.99822992691475</v>
      </c>
      <c r="T62" s="166"/>
    </row>
    <row r="63" spans="1:20" s="162" customFormat="1" x14ac:dyDescent="0.2">
      <c r="A63" s="163"/>
      <c r="B63" s="163" t="s">
        <v>119</v>
      </c>
      <c r="C63" s="164">
        <v>853.01575437517056</v>
      </c>
      <c r="D63" s="164">
        <v>842.83724659462837</v>
      </c>
      <c r="E63" s="164">
        <v>863.36728299429842</v>
      </c>
      <c r="F63" s="164">
        <v>784.83347396578711</v>
      </c>
      <c r="G63" s="164">
        <v>778.02014524464369</v>
      </c>
      <c r="H63" s="164">
        <v>773.13501242069026</v>
      </c>
      <c r="I63" s="164">
        <v>735.43439051274345</v>
      </c>
      <c r="J63" s="164">
        <v>686.32919988710933</v>
      </c>
      <c r="K63" s="164">
        <v>667.10245030333363</v>
      </c>
      <c r="L63" s="164">
        <v>690.22675603252287</v>
      </c>
      <c r="M63" s="164">
        <v>678.1224545873855</v>
      </c>
      <c r="N63" s="164">
        <v>625.87221055651924</v>
      </c>
      <c r="O63" s="164">
        <v>582.07747893787996</v>
      </c>
      <c r="P63" s="164">
        <v>587.77862408730175</v>
      </c>
      <c r="Q63" s="164">
        <f>([1]M_F_prov_2015!C61/[1]pop_media_2015!D61)*100000</f>
        <v>559.07308632779927</v>
      </c>
      <c r="R63" s="171">
        <v>659.87454053483157</v>
      </c>
      <c r="T63" s="166"/>
    </row>
    <row r="64" spans="1:20" x14ac:dyDescent="0.2">
      <c r="A64" s="161">
        <v>45</v>
      </c>
      <c r="B64" s="161" t="s">
        <v>188</v>
      </c>
      <c r="C64" s="167">
        <v>762.53357603436973</v>
      </c>
      <c r="D64" s="167">
        <v>707.53043495889631</v>
      </c>
      <c r="E64" s="167">
        <v>797.52690703874464</v>
      </c>
      <c r="F64" s="167">
        <v>755.26411510326147</v>
      </c>
      <c r="G64" s="167">
        <v>695.69431858054133</v>
      </c>
      <c r="H64" s="167">
        <v>808.62397469006964</v>
      </c>
      <c r="I64" s="167">
        <v>733.45691948093827</v>
      </c>
      <c r="J64" s="167">
        <v>682.80912881764891</v>
      </c>
      <c r="K64" s="167">
        <v>684.15792103948024</v>
      </c>
      <c r="L64" s="167">
        <v>632.14381271739319</v>
      </c>
      <c r="M64" s="167">
        <v>640.94860393382214</v>
      </c>
      <c r="N64" s="167">
        <v>625.4278814445529</v>
      </c>
      <c r="O64" s="167">
        <v>551.97607936845532</v>
      </c>
      <c r="P64" s="167">
        <v>573.3856018172221</v>
      </c>
      <c r="Q64" s="167">
        <f>([1]M_F_prov_2015!C62/[1]pop_media_2015!D62)*100000</f>
        <v>502.10511472371627</v>
      </c>
      <c r="R64" s="172">
        <v>501.58011117893699</v>
      </c>
      <c r="T64" s="166"/>
    </row>
    <row r="65" spans="1:20" x14ac:dyDescent="0.2">
      <c r="A65" s="161">
        <v>46</v>
      </c>
      <c r="B65" s="161" t="s">
        <v>189</v>
      </c>
      <c r="C65" s="167">
        <v>1049.8863898841339</v>
      </c>
      <c r="D65" s="167">
        <v>996.35822216856809</v>
      </c>
      <c r="E65" s="167">
        <v>1033.7492663348296</v>
      </c>
      <c r="F65" s="167">
        <v>766.22340425531911</v>
      </c>
      <c r="G65" s="167">
        <v>895.86941438793281</v>
      </c>
      <c r="H65" s="167">
        <v>857.97230080804707</v>
      </c>
      <c r="I65" s="167">
        <v>838.66962585359897</v>
      </c>
      <c r="J65" s="167">
        <v>807.8721350460396</v>
      </c>
      <c r="K65" s="167">
        <v>811.61565070256358</v>
      </c>
      <c r="L65" s="167">
        <v>815.75282405735811</v>
      </c>
      <c r="M65" s="167">
        <v>802.78629230804927</v>
      </c>
      <c r="N65" s="167">
        <v>784.09647246772647</v>
      </c>
      <c r="O65" s="167">
        <v>667.04547631056425</v>
      </c>
      <c r="P65" s="167">
        <v>683.68867041079693</v>
      </c>
      <c r="Q65" s="167">
        <f>([1]M_F_prov_2015!C63/[1]pop_media_2015!D63)*100000</f>
        <v>648.39570488820016</v>
      </c>
      <c r="R65" s="172">
        <v>588.28597130830315</v>
      </c>
      <c r="T65" s="166"/>
    </row>
    <row r="66" spans="1:20" x14ac:dyDescent="0.2">
      <c r="A66" s="161">
        <v>47</v>
      </c>
      <c r="B66" s="161" t="s">
        <v>190</v>
      </c>
      <c r="C66" s="167">
        <v>614.78658735621252</v>
      </c>
      <c r="D66" s="167">
        <v>719.22021387337941</v>
      </c>
      <c r="E66" s="167">
        <v>731.60454345558026</v>
      </c>
      <c r="F66" s="167">
        <v>684.47141876725971</v>
      </c>
      <c r="G66" s="167">
        <v>681.47896818020206</v>
      </c>
      <c r="H66" s="167">
        <v>693.38202192780295</v>
      </c>
      <c r="I66" s="167">
        <v>608.67774171324675</v>
      </c>
      <c r="J66" s="167">
        <v>592.07503358482495</v>
      </c>
      <c r="K66" s="167">
        <v>572.12700314095287</v>
      </c>
      <c r="L66" s="167">
        <v>537.68482916002381</v>
      </c>
      <c r="M66" s="167">
        <v>466.87578811342581</v>
      </c>
      <c r="N66" s="167">
        <v>520.96193639256455</v>
      </c>
      <c r="O66" s="167">
        <v>427.1165489535299</v>
      </c>
      <c r="P66" s="167">
        <v>507.27626532397051</v>
      </c>
      <c r="Q66" s="167">
        <f>([1]M_F_prov_2015!C64/[1]pop_media_2015!D64)*100000</f>
        <v>434.5802707400868</v>
      </c>
      <c r="R66" s="172">
        <v>538.67340262032656</v>
      </c>
      <c r="T66" s="166"/>
    </row>
    <row r="67" spans="1:20" x14ac:dyDescent="0.2">
      <c r="A67" s="161">
        <v>48</v>
      </c>
      <c r="B67" s="161" t="s">
        <v>62</v>
      </c>
      <c r="C67" s="167">
        <v>1100.5724497132398</v>
      </c>
      <c r="D67" s="167">
        <v>1070.8943165986477</v>
      </c>
      <c r="E67" s="167">
        <v>1046.8925743157733</v>
      </c>
      <c r="F67" s="167">
        <v>1016.5530506664801</v>
      </c>
      <c r="G67" s="167">
        <v>957.27554244997657</v>
      </c>
      <c r="H67" s="167">
        <v>968.03316619028351</v>
      </c>
      <c r="I67" s="167">
        <v>932.53352820259397</v>
      </c>
      <c r="J67" s="167">
        <v>822.96955807067832</v>
      </c>
      <c r="K67" s="167">
        <v>781.93836601880696</v>
      </c>
      <c r="L67" s="167">
        <v>814.57875991305787</v>
      </c>
      <c r="M67" s="167">
        <v>783.31602755402662</v>
      </c>
      <c r="N67" s="167">
        <v>698.71901513891203</v>
      </c>
      <c r="O67" s="167">
        <v>661.78483369647938</v>
      </c>
      <c r="P67" s="167">
        <v>665.33559931703564</v>
      </c>
      <c r="Q67" s="167">
        <f>([1]M_F_prov_2015!C65/[1]pop_media_2015!D65)*100000</f>
        <v>632.52643261411345</v>
      </c>
      <c r="R67" s="172">
        <v>648.17540670958817</v>
      </c>
      <c r="T67" s="166"/>
    </row>
    <row r="68" spans="1:20" x14ac:dyDescent="0.2">
      <c r="A68" s="161">
        <v>49</v>
      </c>
      <c r="B68" s="161" t="s">
        <v>191</v>
      </c>
      <c r="C68" s="167">
        <v>691.26081625718086</v>
      </c>
      <c r="D68" s="167">
        <v>674.25225975552996</v>
      </c>
      <c r="E68" s="167">
        <v>724.1704886775791</v>
      </c>
      <c r="F68" s="167">
        <v>664.43362588095283</v>
      </c>
      <c r="G68" s="167">
        <v>689.65831117152402</v>
      </c>
      <c r="H68" s="167">
        <v>659.12429763581565</v>
      </c>
      <c r="I68" s="167">
        <v>597.69039878711999</v>
      </c>
      <c r="J68" s="167">
        <v>543.10053664577629</v>
      </c>
      <c r="K68" s="167">
        <v>468.24735076486888</v>
      </c>
      <c r="L68" s="167">
        <v>733.61459704941819</v>
      </c>
      <c r="M68" s="167">
        <v>769.18027700037601</v>
      </c>
      <c r="N68" s="167">
        <v>709.91691287559593</v>
      </c>
      <c r="O68" s="167">
        <v>639.84428385066155</v>
      </c>
      <c r="P68" s="167">
        <v>676.04456537574629</v>
      </c>
      <c r="Q68" s="167">
        <f>([1]M_F_prov_2015!C66/[1]pop_media_2015!D66)*100000</f>
        <v>645.47480801924905</v>
      </c>
      <c r="R68" s="172">
        <v>440.90290886293644</v>
      </c>
      <c r="T68" s="166"/>
    </row>
    <row r="69" spans="1:20" x14ac:dyDescent="0.2">
      <c r="A69" s="161">
        <v>50</v>
      </c>
      <c r="B69" s="161" t="s">
        <v>192</v>
      </c>
      <c r="C69" s="167">
        <v>735.39843626959055</v>
      </c>
      <c r="D69" s="167">
        <v>742.81132514369551</v>
      </c>
      <c r="E69" s="167">
        <v>827.2626888752693</v>
      </c>
      <c r="F69" s="167">
        <v>683.45489916281269</v>
      </c>
      <c r="G69" s="167">
        <v>709.6351923938131</v>
      </c>
      <c r="H69" s="167">
        <v>669.67372755013355</v>
      </c>
      <c r="I69" s="167">
        <v>702.79825267820911</v>
      </c>
      <c r="J69" s="167">
        <v>677.03831748775565</v>
      </c>
      <c r="K69" s="167">
        <v>653.49897836901141</v>
      </c>
      <c r="L69" s="167">
        <v>624.42140740622972</v>
      </c>
      <c r="M69" s="167">
        <v>597.56467425660685</v>
      </c>
      <c r="N69" s="167">
        <v>562.88137032499117</v>
      </c>
      <c r="O69" s="167">
        <v>578.51715404098547</v>
      </c>
      <c r="P69" s="167">
        <v>548.64797463393779</v>
      </c>
      <c r="Q69" s="167">
        <f>([1]M_F_prov_2015!C67/[1]pop_media_2015!D67)*100000</f>
        <v>537.77667553863694</v>
      </c>
      <c r="R69" s="172">
        <v>660.92275705688655</v>
      </c>
      <c r="T69" s="166"/>
    </row>
    <row r="70" spans="1:20" x14ac:dyDescent="0.2">
      <c r="A70" s="161">
        <v>51</v>
      </c>
      <c r="B70" s="161" t="s">
        <v>193</v>
      </c>
      <c r="C70" s="167">
        <v>614.33214250272897</v>
      </c>
      <c r="D70" s="167">
        <v>602.14655524949262</v>
      </c>
      <c r="E70" s="167">
        <v>592.64157123484335</v>
      </c>
      <c r="F70" s="167">
        <v>583.0435296721555</v>
      </c>
      <c r="G70" s="167">
        <v>564.23990287723188</v>
      </c>
      <c r="H70" s="167">
        <v>478.86009694216625</v>
      </c>
      <c r="I70" s="167">
        <v>506.7823780108792</v>
      </c>
      <c r="J70" s="167">
        <v>531.5194875787804</v>
      </c>
      <c r="K70" s="167">
        <v>542.54194625973105</v>
      </c>
      <c r="L70" s="167">
        <v>528.22569484404517</v>
      </c>
      <c r="M70" s="167">
        <v>548.56503946086889</v>
      </c>
      <c r="N70" s="167">
        <v>491.17756112456107</v>
      </c>
      <c r="O70" s="167">
        <v>468.52978882879125</v>
      </c>
      <c r="P70" s="167">
        <v>489.68190874949323</v>
      </c>
      <c r="Q70" s="167">
        <f>([1]M_F_prov_2015!C68/[1]pop_media_2015!D68)*100000</f>
        <v>452.8943593540327</v>
      </c>
      <c r="R70" s="172">
        <v>675.2704413691996</v>
      </c>
      <c r="T70" s="166"/>
    </row>
    <row r="71" spans="1:20" x14ac:dyDescent="0.2">
      <c r="A71" s="161">
        <v>52</v>
      </c>
      <c r="B71" s="161" t="s">
        <v>194</v>
      </c>
      <c r="C71" s="167">
        <v>795.82756143352151</v>
      </c>
      <c r="D71" s="167">
        <v>785.37656531286473</v>
      </c>
      <c r="E71" s="167">
        <v>786.09530129399445</v>
      </c>
      <c r="F71" s="167">
        <v>667.53804500046681</v>
      </c>
      <c r="G71" s="167">
        <v>631.41645048778082</v>
      </c>
      <c r="H71" s="167">
        <v>663.46320847565562</v>
      </c>
      <c r="I71" s="167">
        <v>529.48698040974853</v>
      </c>
      <c r="J71" s="167">
        <v>506.69397352751542</v>
      </c>
      <c r="K71" s="167">
        <v>524.6101671935993</v>
      </c>
      <c r="L71" s="167">
        <v>559.4216556252851</v>
      </c>
      <c r="M71" s="167">
        <v>636.16858467493887</v>
      </c>
      <c r="N71" s="167">
        <v>489.0186276750818</v>
      </c>
      <c r="O71" s="167">
        <v>470.61709945968249</v>
      </c>
      <c r="P71" s="167">
        <v>447.97468869085679</v>
      </c>
      <c r="Q71" s="167">
        <f>([1]M_F_prov_2015!C69/[1]pop_media_2015!D69)*100000</f>
        <v>450.2726651138745</v>
      </c>
      <c r="R71" s="172">
        <v>594.70978826812734</v>
      </c>
      <c r="T71" s="166"/>
    </row>
    <row r="72" spans="1:20" x14ac:dyDescent="0.2">
      <c r="A72" s="161">
        <v>53</v>
      </c>
      <c r="B72" s="161" t="s">
        <v>195</v>
      </c>
      <c r="C72" s="167">
        <v>752.36773157338666</v>
      </c>
      <c r="D72" s="167">
        <v>724.78366700717436</v>
      </c>
      <c r="E72" s="167">
        <v>753.24049352846396</v>
      </c>
      <c r="F72" s="167">
        <v>742.70606809155504</v>
      </c>
      <c r="G72" s="167">
        <v>710.2617195515511</v>
      </c>
      <c r="H72" s="167">
        <v>728.98699632252101</v>
      </c>
      <c r="I72" s="167">
        <v>659.989793019996</v>
      </c>
      <c r="J72" s="167">
        <v>649.94316999375667</v>
      </c>
      <c r="K72" s="167">
        <v>622.89432165899041</v>
      </c>
      <c r="L72" s="167">
        <v>658.76780476517786</v>
      </c>
      <c r="M72" s="167">
        <v>628.56403751415405</v>
      </c>
      <c r="N72" s="167">
        <v>586.70705000612099</v>
      </c>
      <c r="O72" s="167">
        <v>576.5781922525108</v>
      </c>
      <c r="P72" s="167">
        <v>548.95802517466336</v>
      </c>
      <c r="Q72" s="167">
        <f>([1]M_F_prov_2015!C70/[1]pop_media_2015!D70)*100000</f>
        <v>551.17565544157651</v>
      </c>
      <c r="R72" s="172">
        <v>445.55058565535967</v>
      </c>
      <c r="T72" s="166"/>
    </row>
    <row r="73" spans="1:20" x14ac:dyDescent="0.2">
      <c r="A73" s="161">
        <v>100</v>
      </c>
      <c r="B73" s="161" t="s">
        <v>196</v>
      </c>
      <c r="C73" s="167">
        <v>799.71908879427644</v>
      </c>
      <c r="D73" s="167">
        <v>845.47635321929704</v>
      </c>
      <c r="E73" s="167">
        <v>880.47384246377374</v>
      </c>
      <c r="F73" s="167">
        <v>813.06526456564472</v>
      </c>
      <c r="G73" s="167">
        <v>812.49685566232336</v>
      </c>
      <c r="H73" s="167">
        <v>826.16406972725406</v>
      </c>
      <c r="I73" s="167">
        <v>796.55578971584441</v>
      </c>
      <c r="J73" s="167">
        <v>725.6635355097776</v>
      </c>
      <c r="K73" s="167">
        <v>747.12115174365738</v>
      </c>
      <c r="L73" s="167">
        <v>674.78416680241082</v>
      </c>
      <c r="M73" s="167">
        <v>624.61317958239681</v>
      </c>
      <c r="N73" s="167">
        <v>572.13360859497038</v>
      </c>
      <c r="O73" s="167">
        <v>544.326739602462</v>
      </c>
      <c r="P73" s="167">
        <v>498.19055294805543</v>
      </c>
      <c r="Q73" s="167">
        <f>([1]M_F_prov_2015!C71/[1]pop_media_2015!D71)*100000</f>
        <v>503.05269605421751</v>
      </c>
      <c r="R73" s="172">
        <v>518.47677919546834</v>
      </c>
      <c r="T73" s="166"/>
    </row>
    <row r="74" spans="1:20" s="162" customFormat="1" x14ac:dyDescent="0.2">
      <c r="A74" s="163"/>
      <c r="B74" s="163" t="s">
        <v>120</v>
      </c>
      <c r="C74" s="164">
        <v>733.16315061413013</v>
      </c>
      <c r="D74" s="164">
        <v>718.90587211106458</v>
      </c>
      <c r="E74" s="164">
        <v>657.50217401842997</v>
      </c>
      <c r="F74" s="164">
        <v>620.85575526297237</v>
      </c>
      <c r="G74" s="164">
        <v>570.49518347127446</v>
      </c>
      <c r="H74" s="164">
        <v>595.41011226095554</v>
      </c>
      <c r="I74" s="164">
        <v>589.17717739328566</v>
      </c>
      <c r="J74" s="164">
        <v>538.86169771282255</v>
      </c>
      <c r="K74" s="164">
        <v>509.83700596366884</v>
      </c>
      <c r="L74" s="164">
        <v>461.84925621183851</v>
      </c>
      <c r="M74" s="164">
        <v>461.62769313471688</v>
      </c>
      <c r="N74" s="164">
        <v>385.65568813882703</v>
      </c>
      <c r="O74" s="164">
        <v>386.65583088097969</v>
      </c>
      <c r="P74" s="164">
        <v>367.95898864864381</v>
      </c>
      <c r="Q74" s="164">
        <f>([1]M_F_prov_2015!C72/[1]pop_media_2015!D72)*100000</f>
        <v>371.56840951810892</v>
      </c>
      <c r="R74" s="171">
        <v>545.33610030960585</v>
      </c>
      <c r="T74" s="166"/>
    </row>
    <row r="75" spans="1:20" x14ac:dyDescent="0.2">
      <c r="A75" s="161">
        <v>54</v>
      </c>
      <c r="B75" s="161" t="s">
        <v>197</v>
      </c>
      <c r="C75" s="167">
        <v>729.51280736054639</v>
      </c>
      <c r="D75" s="167">
        <v>696.74040872478759</v>
      </c>
      <c r="E75" s="167">
        <v>621.94985020804882</v>
      </c>
      <c r="F75" s="167">
        <v>613.92654910729004</v>
      </c>
      <c r="G75" s="167">
        <v>546.60531637034308</v>
      </c>
      <c r="H75" s="167">
        <v>580.3504923945876</v>
      </c>
      <c r="I75" s="167">
        <v>580.22506889583667</v>
      </c>
      <c r="J75" s="167">
        <v>515.95238150673924</v>
      </c>
      <c r="K75" s="167">
        <v>484.06323759039634</v>
      </c>
      <c r="L75" s="167">
        <v>433.58683291831642</v>
      </c>
      <c r="M75" s="167">
        <v>434.80119448193318</v>
      </c>
      <c r="N75" s="167">
        <v>360.58159205836944</v>
      </c>
      <c r="O75" s="167">
        <v>377.60091906068368</v>
      </c>
      <c r="P75" s="167">
        <v>348.28475400414635</v>
      </c>
      <c r="Q75" s="167">
        <f>([1]M_F_prov_2015!C73/[1]pop_media_2015!D73)*100000</f>
        <v>352.56905671189389</v>
      </c>
      <c r="R75" s="172">
        <v>593.22751614536048</v>
      </c>
      <c r="T75" s="166"/>
    </row>
    <row r="76" spans="1:20" x14ac:dyDescent="0.2">
      <c r="A76" s="161">
        <v>55</v>
      </c>
      <c r="B76" s="161" t="s">
        <v>198</v>
      </c>
      <c r="C76" s="167">
        <v>743.21373990248162</v>
      </c>
      <c r="D76" s="167">
        <v>780.2601018660273</v>
      </c>
      <c r="E76" s="167">
        <v>756.39780821173713</v>
      </c>
      <c r="F76" s="167">
        <v>640.23019512633755</v>
      </c>
      <c r="G76" s="167">
        <v>637.59861734232425</v>
      </c>
      <c r="H76" s="167">
        <v>637.88795165104352</v>
      </c>
      <c r="I76" s="167">
        <v>614.51992298491268</v>
      </c>
      <c r="J76" s="167">
        <v>603.9232973330395</v>
      </c>
      <c r="K76" s="167">
        <v>583.27449423961616</v>
      </c>
      <c r="L76" s="167">
        <v>542.58719214407199</v>
      </c>
      <c r="M76" s="167">
        <v>538.4940102930658</v>
      </c>
      <c r="N76" s="167">
        <v>457.75611892898206</v>
      </c>
      <c r="O76" s="167">
        <v>412.70648914634126</v>
      </c>
      <c r="P76" s="167">
        <v>424.55402352574595</v>
      </c>
      <c r="Q76" s="167">
        <f>([1]M_F_prov_2015!C74/[1]pop_media_2015!D74)*100000</f>
        <v>426.38542632016322</v>
      </c>
      <c r="R76" s="172">
        <v>374.92507397102054</v>
      </c>
      <c r="T76" s="166"/>
    </row>
    <row r="77" spans="1:20" s="162" customFormat="1" x14ac:dyDescent="0.2">
      <c r="A77" s="163"/>
      <c r="B77" s="163" t="s">
        <v>121</v>
      </c>
      <c r="C77" s="164">
        <v>821.68753592199994</v>
      </c>
      <c r="D77" s="164">
        <v>854.07748148092935</v>
      </c>
      <c r="E77" s="164">
        <v>800.37893958015195</v>
      </c>
      <c r="F77" s="164">
        <v>736.15053204120636</v>
      </c>
      <c r="G77" s="164">
        <v>691.91964083621167</v>
      </c>
      <c r="H77" s="164">
        <v>736.37576545448326</v>
      </c>
      <c r="I77" s="164">
        <v>668.14839294963019</v>
      </c>
      <c r="J77" s="164">
        <v>646.1872624311535</v>
      </c>
      <c r="K77" s="164">
        <v>618.37049992337836</v>
      </c>
      <c r="L77" s="164">
        <v>640.70660711655421</v>
      </c>
      <c r="M77" s="164">
        <v>614.0844302834131</v>
      </c>
      <c r="N77" s="164">
        <v>518.62651469954881</v>
      </c>
      <c r="O77" s="164">
        <v>513.89587750416115</v>
      </c>
      <c r="P77" s="164">
        <v>506.84067380298683</v>
      </c>
      <c r="Q77" s="164">
        <f>([1]M_F_prov_2015!C75/[1]pop_media_2015!D75)*100000</f>
        <v>491.57421374624016</v>
      </c>
      <c r="R77" s="171">
        <v>363.47142425158751</v>
      </c>
      <c r="T77" s="166"/>
    </row>
    <row r="78" spans="1:20" x14ac:dyDescent="0.2">
      <c r="A78" s="161">
        <v>41</v>
      </c>
      <c r="B78" s="161" t="s">
        <v>199</v>
      </c>
      <c r="C78" s="167">
        <v>782.77047592101997</v>
      </c>
      <c r="D78" s="167">
        <v>859.03855180110236</v>
      </c>
      <c r="E78" s="167">
        <v>791.923724060572</v>
      </c>
      <c r="F78" s="167">
        <v>682.23526998331147</v>
      </c>
      <c r="G78" s="167">
        <v>690.81876037327288</v>
      </c>
      <c r="H78" s="167">
        <v>716.71484325443646</v>
      </c>
      <c r="I78" s="167">
        <v>601.96081865593521</v>
      </c>
      <c r="J78" s="167">
        <v>590.90107775160686</v>
      </c>
      <c r="K78" s="167">
        <v>556.11283700372189</v>
      </c>
      <c r="L78" s="167">
        <v>570.40349847479069</v>
      </c>
      <c r="M78" s="167">
        <v>561.09949043567883</v>
      </c>
      <c r="N78" s="167">
        <v>483.70391590823954</v>
      </c>
      <c r="O78" s="167">
        <v>468.00307238658206</v>
      </c>
      <c r="P78" s="167">
        <v>466.92628390986869</v>
      </c>
      <c r="Q78" s="167">
        <f>([1]M_F_prov_2015!C76/[1]pop_media_2015!D76)*100000</f>
        <v>464.33094132545381</v>
      </c>
      <c r="R78" s="172">
        <v>408.05704926206397</v>
      </c>
      <c r="T78" s="166"/>
    </row>
    <row r="79" spans="1:20" x14ac:dyDescent="0.2">
      <c r="A79" s="161">
        <v>42</v>
      </c>
      <c r="B79" s="161" t="s">
        <v>200</v>
      </c>
      <c r="C79" s="167">
        <v>893.64207177509707</v>
      </c>
      <c r="D79" s="167">
        <v>957.83397544425634</v>
      </c>
      <c r="E79" s="167">
        <v>860.85364496014824</v>
      </c>
      <c r="F79" s="167">
        <v>814.7075695905155</v>
      </c>
      <c r="G79" s="167">
        <v>727.16376818045126</v>
      </c>
      <c r="H79" s="167">
        <v>778.34387881185808</v>
      </c>
      <c r="I79" s="167">
        <v>694.96782655908146</v>
      </c>
      <c r="J79" s="167">
        <v>693.52651731577737</v>
      </c>
      <c r="K79" s="167">
        <v>630.41999029144745</v>
      </c>
      <c r="L79" s="167">
        <v>652.95351512280934</v>
      </c>
      <c r="M79" s="167">
        <v>645.21850020479769</v>
      </c>
      <c r="N79" s="167">
        <v>541.12314660581137</v>
      </c>
      <c r="O79" s="167">
        <v>549.87064947578995</v>
      </c>
      <c r="P79" s="167">
        <v>555.8068759161149</v>
      </c>
      <c r="Q79" s="167">
        <f>([1]M_F_prov_2015!C77/[1]pop_media_2015!D77)*100000</f>
        <v>518.61261691842651</v>
      </c>
      <c r="R79" s="172">
        <v>480.62711259984809</v>
      </c>
      <c r="T79" s="166"/>
    </row>
    <row r="80" spans="1:20" x14ac:dyDescent="0.2">
      <c r="A80" s="161">
        <v>43</v>
      </c>
      <c r="B80" s="161" t="s">
        <v>201</v>
      </c>
      <c r="C80" s="167">
        <v>848.44117612875061</v>
      </c>
      <c r="D80" s="167">
        <v>808.86382694936185</v>
      </c>
      <c r="E80" s="167">
        <v>761.13225367371319</v>
      </c>
      <c r="F80" s="167">
        <v>693.99150313574751</v>
      </c>
      <c r="G80" s="167">
        <v>686.7778378239276</v>
      </c>
      <c r="H80" s="167">
        <v>742.44854209958817</v>
      </c>
      <c r="I80" s="167">
        <v>681.29107842965595</v>
      </c>
      <c r="J80" s="167">
        <v>651.92502389130163</v>
      </c>
      <c r="K80" s="167">
        <v>610.63437953058269</v>
      </c>
      <c r="L80" s="167">
        <v>612.77442300203165</v>
      </c>
      <c r="M80" s="167">
        <v>571.39370309118988</v>
      </c>
      <c r="N80" s="167">
        <v>482.34350797836174</v>
      </c>
      <c r="O80" s="167">
        <v>420.42472558638184</v>
      </c>
      <c r="P80" s="167">
        <v>442.15111804844071</v>
      </c>
      <c r="Q80" s="167">
        <f>([1]M_F_prov_2015!C78/[1]pop_media_2015!D78)*100000</f>
        <v>401.42444952064193</v>
      </c>
      <c r="R80" s="172">
        <v>503.41145717956675</v>
      </c>
      <c r="T80" s="166"/>
    </row>
    <row r="81" spans="1:20" x14ac:dyDescent="0.2">
      <c r="A81" s="161">
        <v>44</v>
      </c>
      <c r="B81" s="161" t="s">
        <v>202</v>
      </c>
      <c r="C81" s="167">
        <v>749.46162092420946</v>
      </c>
      <c r="D81" s="167">
        <v>760.2530217087874</v>
      </c>
      <c r="E81" s="167">
        <v>767.13150959852203</v>
      </c>
      <c r="F81" s="167">
        <v>726.91499827178222</v>
      </c>
      <c r="G81" s="167">
        <v>654.25037780842001</v>
      </c>
      <c r="H81" s="167">
        <v>699.16134949489617</v>
      </c>
      <c r="I81" s="167">
        <v>689.0584399811454</v>
      </c>
      <c r="J81" s="167">
        <v>637.92651722623191</v>
      </c>
      <c r="K81" s="167">
        <v>671.47976021917179</v>
      </c>
      <c r="L81" s="167">
        <v>692.89486351963092</v>
      </c>
      <c r="M81" s="167">
        <v>649.94144350664305</v>
      </c>
      <c r="N81" s="167">
        <v>593.97519084422879</v>
      </c>
      <c r="O81" s="167">
        <v>628.21474813417387</v>
      </c>
      <c r="P81" s="167">
        <v>546.54367857936472</v>
      </c>
      <c r="Q81" s="167">
        <f>([1]M_F_prov_2015!C79/[1]pop_media_2015!D79)*100000</f>
        <v>552.5333940930193</v>
      </c>
      <c r="R81" s="172">
        <v>487.83772976567792</v>
      </c>
      <c r="T81" s="166"/>
    </row>
    <row r="82" spans="1:20" x14ac:dyDescent="0.2">
      <c r="A82" s="161">
        <v>109</v>
      </c>
      <c r="B82" s="161" t="s">
        <v>203</v>
      </c>
      <c r="C82" s="167"/>
      <c r="D82" s="167"/>
      <c r="E82" s="167"/>
      <c r="F82" s="167"/>
      <c r="G82" s="167"/>
      <c r="H82" s="167"/>
      <c r="I82" s="167"/>
      <c r="J82" s="167"/>
      <c r="K82" s="167"/>
      <c r="L82" s="167">
        <v>741.69881076378954</v>
      </c>
      <c r="M82" s="167">
        <v>674.59318426292543</v>
      </c>
      <c r="N82" s="167">
        <v>505.77786921784451</v>
      </c>
      <c r="O82" s="167">
        <v>544.4444760504166</v>
      </c>
      <c r="P82" s="167">
        <v>526.6619045999297</v>
      </c>
      <c r="Q82" s="167">
        <f>([1]M_F_prov_2015!C80/[1]pop_media_2015!D80)*100000</f>
        <v>565.90105254186733</v>
      </c>
      <c r="R82" s="172">
        <v>423.63534820854494</v>
      </c>
      <c r="T82" s="166"/>
    </row>
    <row r="83" spans="1:20" s="162" customFormat="1" x14ac:dyDescent="0.2">
      <c r="A83" s="163"/>
      <c r="B83" s="163" t="s">
        <v>122</v>
      </c>
      <c r="C83" s="164">
        <v>866.43574351836855</v>
      </c>
      <c r="D83" s="164">
        <v>860.45922638083425</v>
      </c>
      <c r="E83" s="164">
        <v>845.56158312394746</v>
      </c>
      <c r="F83" s="164">
        <v>876.86528363711147</v>
      </c>
      <c r="G83" s="164">
        <v>866.02807528844039</v>
      </c>
      <c r="H83" s="164">
        <v>827.62122655556209</v>
      </c>
      <c r="I83" s="164">
        <v>780.22865816339015</v>
      </c>
      <c r="J83" s="164">
        <v>722.73767304789908</v>
      </c>
      <c r="K83" s="164">
        <v>730.74653290056062</v>
      </c>
      <c r="L83" s="164">
        <v>712.74429529494842</v>
      </c>
      <c r="M83" s="164">
        <v>683.12487240012695</v>
      </c>
      <c r="N83" s="164">
        <v>597.45156547286683</v>
      </c>
      <c r="O83" s="164">
        <v>538.72480502903159</v>
      </c>
      <c r="P83" s="164">
        <v>486.19062208935975</v>
      </c>
      <c r="Q83" s="164">
        <f>([1]M_F_prov_2015!C81/[1]pop_media_2015!D81)*100000</f>
        <v>477.33207411965321</v>
      </c>
      <c r="R83" s="171">
        <v>513.44883151059787</v>
      </c>
      <c r="T83" s="166"/>
    </row>
    <row r="84" spans="1:20" x14ac:dyDescent="0.2">
      <c r="A84" s="161">
        <v>56</v>
      </c>
      <c r="B84" s="161" t="s">
        <v>204</v>
      </c>
      <c r="C84" s="167">
        <v>532.48154762626518</v>
      </c>
      <c r="D84" s="167">
        <v>528.59633676869157</v>
      </c>
      <c r="E84" s="167">
        <v>464.11659430900573</v>
      </c>
      <c r="F84" s="167">
        <v>476.32366277640756</v>
      </c>
      <c r="G84" s="167">
        <v>484.14256467710652</v>
      </c>
      <c r="H84" s="167">
        <v>503.63008270100892</v>
      </c>
      <c r="I84" s="167">
        <v>416.39656563785735</v>
      </c>
      <c r="J84" s="167">
        <v>427.58631919172188</v>
      </c>
      <c r="K84" s="167">
        <v>419.85440532718491</v>
      </c>
      <c r="L84" s="167">
        <v>433.09987462898363</v>
      </c>
      <c r="M84" s="167">
        <v>439.56255042323505</v>
      </c>
      <c r="N84" s="167">
        <v>378.80174503459352</v>
      </c>
      <c r="O84" s="167">
        <v>346.80739646733082</v>
      </c>
      <c r="P84" s="167">
        <v>343.08779011099898</v>
      </c>
      <c r="Q84" s="167">
        <f>([1]M_F_prov_2015!C82/[1]pop_media_2015!D82)*100000</f>
        <v>317.64123356907294</v>
      </c>
      <c r="R84" s="172">
        <v>478.78016628908279</v>
      </c>
      <c r="T84" s="166"/>
    </row>
    <row r="85" spans="1:20" x14ac:dyDescent="0.2">
      <c r="A85" s="161">
        <v>57</v>
      </c>
      <c r="B85" s="161" t="s">
        <v>205</v>
      </c>
      <c r="C85" s="167">
        <v>721.02748111796564</v>
      </c>
      <c r="D85" s="167">
        <v>688.24102647393215</v>
      </c>
      <c r="E85" s="167">
        <v>728.51895866227221</v>
      </c>
      <c r="F85" s="167">
        <v>751.52528207271212</v>
      </c>
      <c r="G85" s="167">
        <v>603.55760356424332</v>
      </c>
      <c r="H85" s="167">
        <v>475.77511696138293</v>
      </c>
      <c r="I85" s="167">
        <v>483.81008648843806</v>
      </c>
      <c r="J85" s="167">
        <v>503.54133613655313</v>
      </c>
      <c r="K85" s="167">
        <v>559.09772307613127</v>
      </c>
      <c r="L85" s="167">
        <v>477.98168379327296</v>
      </c>
      <c r="M85" s="167">
        <v>452.90555340806594</v>
      </c>
      <c r="N85" s="167">
        <v>445.68602896316986</v>
      </c>
      <c r="O85" s="167">
        <v>391.53549595023259</v>
      </c>
      <c r="P85" s="167">
        <v>372.19403045965652</v>
      </c>
      <c r="Q85" s="167">
        <f>([1]M_F_prov_2015!C83/[1]pop_media_2015!D83)*100000</f>
        <v>340.84322471711903</v>
      </c>
      <c r="R85" s="172">
        <v>471.11142182187291</v>
      </c>
      <c r="T85" s="166"/>
    </row>
    <row r="86" spans="1:20" x14ac:dyDescent="0.2">
      <c r="A86" s="161">
        <v>58</v>
      </c>
      <c r="B86" s="161" t="s">
        <v>63</v>
      </c>
      <c r="C86" s="167">
        <v>942.45488794210303</v>
      </c>
      <c r="D86" s="167">
        <v>923.37666468456234</v>
      </c>
      <c r="E86" s="167">
        <v>911.60674175841632</v>
      </c>
      <c r="F86" s="167">
        <v>973.73561029611005</v>
      </c>
      <c r="G86" s="167">
        <v>952.76007932099878</v>
      </c>
      <c r="H86" s="167">
        <v>918.82215809990964</v>
      </c>
      <c r="I86" s="167">
        <v>863.55116964346291</v>
      </c>
      <c r="J86" s="167">
        <v>784.45459669349134</v>
      </c>
      <c r="K86" s="167">
        <v>803.20610516049362</v>
      </c>
      <c r="L86" s="167">
        <v>783.77877020807807</v>
      </c>
      <c r="M86" s="167">
        <v>751.33057266101741</v>
      </c>
      <c r="N86" s="167">
        <v>658.91207075787702</v>
      </c>
      <c r="O86" s="167">
        <v>587.10280291116305</v>
      </c>
      <c r="P86" s="167">
        <v>525.52783065094206</v>
      </c>
      <c r="Q86" s="167">
        <f>([1]M_F_prov_2015!C84/[1]pop_media_2015!D84)*100000</f>
        <v>516.18654492013843</v>
      </c>
      <c r="R86" s="172">
        <v>295.32901498075199</v>
      </c>
      <c r="T86" s="166"/>
    </row>
    <row r="87" spans="1:20" x14ac:dyDescent="0.2">
      <c r="A87" s="161">
        <v>59</v>
      </c>
      <c r="B87" s="161" t="s">
        <v>206</v>
      </c>
      <c r="C87" s="167">
        <v>869.12029035778983</v>
      </c>
      <c r="D87" s="167">
        <v>968.57993977289664</v>
      </c>
      <c r="E87" s="167">
        <v>916.23943988836356</v>
      </c>
      <c r="F87" s="167">
        <v>820.78011852843576</v>
      </c>
      <c r="G87" s="167">
        <v>809.35923597431747</v>
      </c>
      <c r="H87" s="167">
        <v>741.49701655691456</v>
      </c>
      <c r="I87" s="167">
        <v>733.28565562947097</v>
      </c>
      <c r="J87" s="167">
        <v>683.79408029696208</v>
      </c>
      <c r="K87" s="167">
        <v>643.11929694602509</v>
      </c>
      <c r="L87" s="167">
        <v>633.56113614800756</v>
      </c>
      <c r="M87" s="167">
        <v>599.53263329568995</v>
      </c>
      <c r="N87" s="167">
        <v>495.17902380815644</v>
      </c>
      <c r="O87" s="167">
        <v>461.24194787805527</v>
      </c>
      <c r="P87" s="167">
        <v>431.64736949014832</v>
      </c>
      <c r="Q87" s="167">
        <f>([1]M_F_prov_2015!C85/[1]pop_media_2015!D85)*100000</f>
        <v>428.0115601492285</v>
      </c>
      <c r="R87" s="172">
        <v>382.4152307628994</v>
      </c>
      <c r="T87" s="166"/>
    </row>
    <row r="88" spans="1:20" x14ac:dyDescent="0.2">
      <c r="A88" s="161">
        <v>60</v>
      </c>
      <c r="B88" s="161" t="s">
        <v>207</v>
      </c>
      <c r="C88" s="167">
        <v>525.67435227198848</v>
      </c>
      <c r="D88" s="167">
        <v>519.51590282142331</v>
      </c>
      <c r="E88" s="167">
        <v>530.98731484497068</v>
      </c>
      <c r="F88" s="167">
        <v>467.7508892407015</v>
      </c>
      <c r="G88" s="167">
        <v>564.98160680112255</v>
      </c>
      <c r="H88" s="167">
        <v>513.25796800698834</v>
      </c>
      <c r="I88" s="167">
        <v>491.93578878848291</v>
      </c>
      <c r="J88" s="167">
        <v>529.18547300524108</v>
      </c>
      <c r="K88" s="167">
        <v>498.09691299522069</v>
      </c>
      <c r="L88" s="167">
        <v>479.44906943294251</v>
      </c>
      <c r="M88" s="167">
        <v>450.31013360147654</v>
      </c>
      <c r="N88" s="167">
        <v>397.55218252901227</v>
      </c>
      <c r="O88" s="167">
        <v>388.73476522014681</v>
      </c>
      <c r="P88" s="167">
        <v>335.3946970237742</v>
      </c>
      <c r="Q88" s="167">
        <f>([1]M_F_prov_2015!C86/[1]pop_media_2015!D86)*100000</f>
        <v>341.33167741434704</v>
      </c>
      <c r="R88" s="172">
        <v>515.42336441761483</v>
      </c>
      <c r="T88" s="166"/>
    </row>
    <row r="89" spans="1:20" s="162" customFormat="1" x14ac:dyDescent="0.2">
      <c r="A89" s="163"/>
      <c r="B89" s="163" t="s">
        <v>208</v>
      </c>
      <c r="C89" s="164">
        <v>377.48450750991771</v>
      </c>
      <c r="D89" s="164">
        <v>411.08450763743468</v>
      </c>
      <c r="E89" s="164">
        <v>380.69525246589393</v>
      </c>
      <c r="F89" s="164">
        <v>354.712496969813</v>
      </c>
      <c r="G89" s="164">
        <v>374.44544586460705</v>
      </c>
      <c r="H89" s="164">
        <v>369.26070072416945</v>
      </c>
      <c r="I89" s="164">
        <v>365.91051208075112</v>
      </c>
      <c r="J89" s="164">
        <v>371.39981592159705</v>
      </c>
      <c r="K89" s="164">
        <v>382.9802322476454</v>
      </c>
      <c r="L89" s="164">
        <v>379.5995346152194</v>
      </c>
      <c r="M89" s="164">
        <v>355.46322405902629</v>
      </c>
      <c r="N89" s="164">
        <v>316.14042782925901</v>
      </c>
      <c r="O89" s="164">
        <v>308.81052492318281</v>
      </c>
      <c r="P89" s="164">
        <v>295.44144327075452</v>
      </c>
      <c r="Q89" s="164">
        <f>([1]M_F_prov_2015!C87/[1]pop_media_2015!D87)*100000</f>
        <v>291.65717317095118</v>
      </c>
      <c r="R89" s="171">
        <v>400.48141311981283</v>
      </c>
      <c r="T89" s="166"/>
    </row>
    <row r="90" spans="1:20" s="162" customFormat="1" x14ac:dyDescent="0.2">
      <c r="A90" s="163"/>
      <c r="B90" s="163" t="s">
        <v>123</v>
      </c>
      <c r="C90" s="164">
        <v>661.09834095382178</v>
      </c>
      <c r="D90" s="164">
        <v>672.38675534215474</v>
      </c>
      <c r="E90" s="164">
        <v>635.3387278574686</v>
      </c>
      <c r="F90" s="164">
        <v>590.75126583963572</v>
      </c>
      <c r="G90" s="164">
        <v>563.6002393253334</v>
      </c>
      <c r="H90" s="164">
        <v>548.94628313079977</v>
      </c>
      <c r="I90" s="164">
        <v>494.0685835629684</v>
      </c>
      <c r="J90" s="164">
        <v>464.12853971935698</v>
      </c>
      <c r="K90" s="164">
        <v>458.25877733130255</v>
      </c>
      <c r="L90" s="164">
        <v>487.71515354767462</v>
      </c>
      <c r="M90" s="164">
        <v>476.03215225682931</v>
      </c>
      <c r="N90" s="164">
        <v>421.85279979594662</v>
      </c>
      <c r="O90" s="164">
        <v>412.93115370576231</v>
      </c>
      <c r="P90" s="164">
        <v>389.79363447111308</v>
      </c>
      <c r="Q90" s="164">
        <f>([1]M_F_prov_2015!C88/[1]pop_media_2015!D88)*100000</f>
        <v>363.19352978288521</v>
      </c>
      <c r="R90" s="171">
        <v>305.43683641114751</v>
      </c>
      <c r="T90" s="166"/>
    </row>
    <row r="91" spans="1:20" x14ac:dyDescent="0.2">
      <c r="A91" s="161">
        <v>66</v>
      </c>
      <c r="B91" s="161" t="s">
        <v>209</v>
      </c>
      <c r="C91" s="167">
        <v>530.08964158482695</v>
      </c>
      <c r="D91" s="167">
        <v>539.88374323883124</v>
      </c>
      <c r="E91" s="167">
        <v>490.2766273528751</v>
      </c>
      <c r="F91" s="167">
        <v>523.04674730304021</v>
      </c>
      <c r="G91" s="167">
        <v>472.79512211375072</v>
      </c>
      <c r="H91" s="167">
        <v>521.85083541178335</v>
      </c>
      <c r="I91" s="167">
        <v>477.02782662321971</v>
      </c>
      <c r="J91" s="167">
        <v>441.34777240679108</v>
      </c>
      <c r="K91" s="167">
        <v>440.22130944194788</v>
      </c>
      <c r="L91" s="167">
        <v>445.49012268523933</v>
      </c>
      <c r="M91" s="167">
        <v>437.20423803341845</v>
      </c>
      <c r="N91" s="167">
        <v>368.03198071004789</v>
      </c>
      <c r="O91" s="167">
        <v>402.97954648339442</v>
      </c>
      <c r="P91" s="167">
        <v>357.43191870304207</v>
      </c>
      <c r="Q91" s="167">
        <f>([1]M_F_prov_2015!C89/[1]pop_media_2015!D89)*100000</f>
        <v>287.44184975736817</v>
      </c>
      <c r="R91" s="172">
        <v>307.19682383734374</v>
      </c>
      <c r="T91" s="166"/>
    </row>
    <row r="92" spans="1:20" x14ac:dyDescent="0.2">
      <c r="A92" s="161">
        <v>67</v>
      </c>
      <c r="B92" s="161" t="s">
        <v>210</v>
      </c>
      <c r="C92" s="167">
        <v>702.31911624844531</v>
      </c>
      <c r="D92" s="167">
        <v>717.85739700325769</v>
      </c>
      <c r="E92" s="167">
        <v>683.48508493611268</v>
      </c>
      <c r="F92" s="167">
        <v>705.26989545551521</v>
      </c>
      <c r="G92" s="167">
        <v>698.03537908703606</v>
      </c>
      <c r="H92" s="167">
        <v>606.90629097878343</v>
      </c>
      <c r="I92" s="167">
        <v>480.02800163342857</v>
      </c>
      <c r="J92" s="167">
        <v>472.21686361605339</v>
      </c>
      <c r="K92" s="167">
        <v>523.12144405088486</v>
      </c>
      <c r="L92" s="167">
        <v>581.41623849824759</v>
      </c>
      <c r="M92" s="167">
        <v>500.75129025935843</v>
      </c>
      <c r="N92" s="167">
        <v>425.68321340266044</v>
      </c>
      <c r="O92" s="167">
        <v>414.84779745590225</v>
      </c>
      <c r="P92" s="167">
        <v>396.29036223767457</v>
      </c>
      <c r="Q92" s="167">
        <f>([1]M_F_prov_2015!C90/[1]pop_media_2015!D90)*100000</f>
        <v>390.01974233596724</v>
      </c>
      <c r="R92" s="172">
        <v>346.12422416526982</v>
      </c>
      <c r="T92" s="166"/>
    </row>
    <row r="93" spans="1:20" x14ac:dyDescent="0.2">
      <c r="A93" s="161">
        <v>68</v>
      </c>
      <c r="B93" s="161" t="s">
        <v>211</v>
      </c>
      <c r="C93" s="167">
        <v>856.61812045514614</v>
      </c>
      <c r="D93" s="167">
        <v>909.83516622637853</v>
      </c>
      <c r="E93" s="167">
        <v>818.3028526433668</v>
      </c>
      <c r="F93" s="167">
        <v>655.10449483738296</v>
      </c>
      <c r="G93" s="167">
        <v>631.88744049118804</v>
      </c>
      <c r="H93" s="167">
        <v>603.74247794905614</v>
      </c>
      <c r="I93" s="167">
        <v>545.76631011676329</v>
      </c>
      <c r="J93" s="167">
        <v>495.07586698789584</v>
      </c>
      <c r="K93" s="167">
        <v>440.0137063949299</v>
      </c>
      <c r="L93" s="167">
        <v>478.15851592347553</v>
      </c>
      <c r="M93" s="167">
        <v>520.79853654656802</v>
      </c>
      <c r="N93" s="167">
        <v>512.28662658938993</v>
      </c>
      <c r="O93" s="167">
        <v>477.64861485035868</v>
      </c>
      <c r="P93" s="167">
        <v>445.16089032178064</v>
      </c>
      <c r="Q93" s="167">
        <f>([1]M_F_prov_2015!C91/[1]pop_media_2015!D91)*100000</f>
        <v>423.43175148743973</v>
      </c>
      <c r="R93" s="172">
        <v>367.18229725241224</v>
      </c>
      <c r="T93" s="166"/>
    </row>
    <row r="94" spans="1:20" x14ac:dyDescent="0.2">
      <c r="A94" s="161">
        <v>69</v>
      </c>
      <c r="B94" s="161" t="s">
        <v>212</v>
      </c>
      <c r="C94" s="167">
        <v>581.16552484220836</v>
      </c>
      <c r="D94" s="167">
        <v>557.08119805165495</v>
      </c>
      <c r="E94" s="167">
        <v>569.57013500873404</v>
      </c>
      <c r="F94" s="167">
        <v>506.11314983914133</v>
      </c>
      <c r="G94" s="167">
        <v>477.68734869227245</v>
      </c>
      <c r="H94" s="167">
        <v>481.97098024621636</v>
      </c>
      <c r="I94" s="167">
        <v>477.19884279280626</v>
      </c>
      <c r="J94" s="167">
        <v>450.75983572651842</v>
      </c>
      <c r="K94" s="167">
        <v>435.88616042153666</v>
      </c>
      <c r="L94" s="167">
        <v>454.11016032868923</v>
      </c>
      <c r="M94" s="167">
        <v>450.12529260722056</v>
      </c>
      <c r="N94" s="167">
        <v>386.96521947338744</v>
      </c>
      <c r="O94" s="167">
        <v>366.38319236267341</v>
      </c>
      <c r="P94" s="167">
        <v>364.40062708440081</v>
      </c>
      <c r="Q94" s="167">
        <f>([1]M_F_prov_2015!C92/[1]pop_media_2015!D92)*100000</f>
        <v>351.14357714759643</v>
      </c>
      <c r="R94" s="172">
        <v>363.10984556544844</v>
      </c>
      <c r="T94" s="166"/>
    </row>
    <row r="95" spans="1:20" s="162" customFormat="1" x14ac:dyDescent="0.2">
      <c r="A95" s="163"/>
      <c r="B95" s="163" t="s">
        <v>124</v>
      </c>
      <c r="C95" s="164">
        <v>493.81946770311635</v>
      </c>
      <c r="D95" s="164">
        <v>437.87800943530294</v>
      </c>
      <c r="E95" s="164">
        <v>354.48090409808032</v>
      </c>
      <c r="F95" s="164">
        <v>290.47680094053197</v>
      </c>
      <c r="G95" s="164">
        <v>280.97463075041549</v>
      </c>
      <c r="H95" s="164">
        <v>300.23461730314409</v>
      </c>
      <c r="I95" s="164">
        <v>272.18556502919535</v>
      </c>
      <c r="J95" s="164">
        <v>291.51762499803027</v>
      </c>
      <c r="K95" s="164">
        <v>264.9840076775796</v>
      </c>
      <c r="L95" s="164">
        <v>335.30302693537482</v>
      </c>
      <c r="M95" s="164">
        <v>321.28155643065116</v>
      </c>
      <c r="N95" s="164">
        <v>305.1943698662061</v>
      </c>
      <c r="O95" s="164">
        <v>254.75029694331488</v>
      </c>
      <c r="P95" s="164">
        <v>249.01563990173116</v>
      </c>
      <c r="Q95" s="164">
        <f>([1]M_F_prov_2015!C93/[1]pop_media_2015!D93)*100000</f>
        <v>230.90145912452527</v>
      </c>
      <c r="R95" s="171">
        <v>369.97770806582497</v>
      </c>
      <c r="T95" s="166"/>
    </row>
    <row r="96" spans="1:20" x14ac:dyDescent="0.2">
      <c r="A96" s="161">
        <v>70</v>
      </c>
      <c r="B96" s="161" t="s">
        <v>213</v>
      </c>
      <c r="C96" s="167">
        <v>531.07227257381771</v>
      </c>
      <c r="D96" s="167">
        <v>436.60636204041862</v>
      </c>
      <c r="E96" s="167">
        <v>346.28202457821288</v>
      </c>
      <c r="F96" s="167">
        <v>280.49394723587545</v>
      </c>
      <c r="G96" s="167">
        <v>293.00042448055552</v>
      </c>
      <c r="H96" s="167">
        <v>308.29627009548017</v>
      </c>
      <c r="I96" s="167">
        <v>306.70692012949849</v>
      </c>
      <c r="J96" s="167">
        <v>303.06404738978449</v>
      </c>
      <c r="K96" s="167">
        <v>266.6643313468519</v>
      </c>
      <c r="L96" s="167">
        <v>332.8767454592226</v>
      </c>
      <c r="M96" s="167">
        <v>325.27501627478455</v>
      </c>
      <c r="N96" s="167">
        <v>295.7736204415383</v>
      </c>
      <c r="O96" s="167">
        <v>258.32104545083854</v>
      </c>
      <c r="P96" s="167">
        <v>256.82706243584829</v>
      </c>
      <c r="Q96" s="167">
        <f>([1]M_F_prov_2015!C94/[1]pop_media_2015!D94)*100000</f>
        <v>213.20735521141592</v>
      </c>
      <c r="R96" s="172">
        <v>296.61685024694572</v>
      </c>
      <c r="T96" s="166"/>
    </row>
    <row r="97" spans="1:20" x14ac:dyDescent="0.2">
      <c r="A97" s="161">
        <v>94</v>
      </c>
      <c r="B97" s="161" t="s">
        <v>214</v>
      </c>
      <c r="C97" s="167">
        <v>398.10732217224262</v>
      </c>
      <c r="D97" s="167">
        <v>441.14206779774304</v>
      </c>
      <c r="E97" s="167">
        <v>375.53558394668954</v>
      </c>
      <c r="F97" s="167">
        <v>316.16225938711443</v>
      </c>
      <c r="G97" s="167">
        <v>250.00700692283979</v>
      </c>
      <c r="H97" s="167">
        <v>279.43347117215581</v>
      </c>
      <c r="I97" s="167">
        <v>182.95265253112737</v>
      </c>
      <c r="J97" s="167">
        <v>261.57704916176448</v>
      </c>
      <c r="K97" s="167">
        <v>260.61671702601046</v>
      </c>
      <c r="L97" s="167">
        <v>341.60692353831649</v>
      </c>
      <c r="M97" s="167">
        <v>310.9010393960948</v>
      </c>
      <c r="N97" s="167">
        <v>329.6709608128055</v>
      </c>
      <c r="O97" s="167">
        <v>245.45928988856835</v>
      </c>
      <c r="P97" s="167">
        <v>228.64233559869248</v>
      </c>
      <c r="Q97" s="167">
        <f>([1]M_F_prov_2015!C95/[1]pop_media_2015!D95)*100000</f>
        <v>277.08346562144629</v>
      </c>
      <c r="R97" s="172">
        <v>252.53985695834055</v>
      </c>
      <c r="T97" s="166"/>
    </row>
    <row r="98" spans="1:20" s="162" customFormat="1" x14ac:dyDescent="0.2">
      <c r="A98" s="163"/>
      <c r="B98" s="163" t="s">
        <v>125</v>
      </c>
      <c r="C98" s="164">
        <v>281.22114801263433</v>
      </c>
      <c r="D98" s="164">
        <v>331.72491957565666</v>
      </c>
      <c r="E98" s="164">
        <v>300.24999524948606</v>
      </c>
      <c r="F98" s="164">
        <v>268.4862575913578</v>
      </c>
      <c r="G98" s="164">
        <v>301.64420560045369</v>
      </c>
      <c r="H98" s="164">
        <v>286.6908040984502</v>
      </c>
      <c r="I98" s="164">
        <v>291.60447222027818</v>
      </c>
      <c r="J98" s="164">
        <v>302.24344457358677</v>
      </c>
      <c r="K98" s="164">
        <v>309.5555844996988</v>
      </c>
      <c r="L98" s="164">
        <v>295.89842267050494</v>
      </c>
      <c r="M98" s="164">
        <v>265.28424216111432</v>
      </c>
      <c r="N98" s="164">
        <v>256.66337268711226</v>
      </c>
      <c r="O98" s="164">
        <v>238.04706558536873</v>
      </c>
      <c r="P98" s="164">
        <v>238.3328159226779</v>
      </c>
      <c r="Q98" s="164">
        <f>([1]M_F_prov_2015!C96/[1]pop_media_2015!D96)*100000</f>
        <v>234.87969438147448</v>
      </c>
      <c r="R98" s="171">
        <v>238.08148960836485</v>
      </c>
      <c r="T98" s="166"/>
    </row>
    <row r="99" spans="1:20" x14ac:dyDescent="0.2">
      <c r="A99" s="161">
        <v>61</v>
      </c>
      <c r="B99" s="161" t="s">
        <v>215</v>
      </c>
      <c r="C99" s="167">
        <v>253.23006209299692</v>
      </c>
      <c r="D99" s="167">
        <v>330.44012560946152</v>
      </c>
      <c r="E99" s="167">
        <v>306.97752565146675</v>
      </c>
      <c r="F99" s="167">
        <v>272.57492056635527</v>
      </c>
      <c r="G99" s="167">
        <v>329.18879864981068</v>
      </c>
      <c r="H99" s="167">
        <v>297.46110343036884</v>
      </c>
      <c r="I99" s="167">
        <v>285.86000558134589</v>
      </c>
      <c r="J99" s="167">
        <v>290.18760966392227</v>
      </c>
      <c r="K99" s="167">
        <v>301.74110657791135</v>
      </c>
      <c r="L99" s="167">
        <v>302.2904701233843</v>
      </c>
      <c r="M99" s="167">
        <v>274.93439191372039</v>
      </c>
      <c r="N99" s="167">
        <v>248.40515730121521</v>
      </c>
      <c r="O99" s="167">
        <v>241.60747028899553</v>
      </c>
      <c r="P99" s="167">
        <v>236.61504107479078</v>
      </c>
      <c r="Q99" s="167">
        <f>([1]M_F_prov_2015!C97/[1]pop_media_2015!D97)*100000</f>
        <v>222.92793835463823</v>
      </c>
      <c r="R99" s="172">
        <v>290.34318564543292</v>
      </c>
      <c r="T99" s="166"/>
    </row>
    <row r="100" spans="1:20" x14ac:dyDescent="0.2">
      <c r="A100" s="161">
        <v>62</v>
      </c>
      <c r="B100" s="161" t="s">
        <v>216</v>
      </c>
      <c r="C100" s="167">
        <v>313.36774575430229</v>
      </c>
      <c r="D100" s="167">
        <v>344.33024972673587</v>
      </c>
      <c r="E100" s="167">
        <v>300.25678938208199</v>
      </c>
      <c r="F100" s="167">
        <v>220.50294178095317</v>
      </c>
      <c r="G100" s="167">
        <v>235.23966781096613</v>
      </c>
      <c r="H100" s="167">
        <v>233.09942090995881</v>
      </c>
      <c r="I100" s="167">
        <v>231.45687111442649</v>
      </c>
      <c r="J100" s="167">
        <v>229.46161827893343</v>
      </c>
      <c r="K100" s="167">
        <v>228.65667687953351</v>
      </c>
      <c r="L100" s="167">
        <v>235.54615079496824</v>
      </c>
      <c r="M100" s="167">
        <v>189.00078545780968</v>
      </c>
      <c r="N100" s="167">
        <v>209.78122563625135</v>
      </c>
      <c r="O100" s="167">
        <v>194.21445364407646</v>
      </c>
      <c r="P100" s="167">
        <v>188.66457981500977</v>
      </c>
      <c r="Q100" s="167">
        <f>([1]M_F_prov_2015!C98/[1]pop_media_2015!D98)*100000</f>
        <v>192.53038925239952</v>
      </c>
      <c r="R100" s="172">
        <v>255.02282562074345</v>
      </c>
      <c r="T100" s="166"/>
    </row>
    <row r="101" spans="1:20" x14ac:dyDescent="0.2">
      <c r="A101" s="161">
        <v>63</v>
      </c>
      <c r="B101" s="161" t="s">
        <v>64</v>
      </c>
      <c r="C101" s="167">
        <v>234.3614369442796</v>
      </c>
      <c r="D101" s="167">
        <v>290.56546648884637</v>
      </c>
      <c r="E101" s="167">
        <v>265.15004889285888</v>
      </c>
      <c r="F101" s="167">
        <v>244.28584051838683</v>
      </c>
      <c r="G101" s="167">
        <v>281.88525195736884</v>
      </c>
      <c r="H101" s="167">
        <v>273.43762765814904</v>
      </c>
      <c r="I101" s="167">
        <v>278.07705936207753</v>
      </c>
      <c r="J101" s="167">
        <v>287.45329252400398</v>
      </c>
      <c r="K101" s="167">
        <v>295.10820306432805</v>
      </c>
      <c r="L101" s="167">
        <v>272.3314043055795</v>
      </c>
      <c r="M101" s="167">
        <v>250.70128092736883</v>
      </c>
      <c r="N101" s="167">
        <v>238.97510815105164</v>
      </c>
      <c r="O101" s="167">
        <v>214.69483782970269</v>
      </c>
      <c r="P101" s="167">
        <v>218.07565367856961</v>
      </c>
      <c r="Q101" s="167">
        <f>([1]M_F_prov_2015!C99/[1]pop_media_2015!D99)*100000</f>
        <v>223.36160173374816</v>
      </c>
      <c r="R101" s="172">
        <v>242.23998961364941</v>
      </c>
      <c r="T101" s="166"/>
    </row>
    <row r="102" spans="1:20" x14ac:dyDescent="0.2">
      <c r="A102" s="161">
        <v>64</v>
      </c>
      <c r="B102" s="161" t="s">
        <v>217</v>
      </c>
      <c r="C102" s="167">
        <v>293.92018077371051</v>
      </c>
      <c r="D102" s="167">
        <v>342.27651185726978</v>
      </c>
      <c r="E102" s="167">
        <v>255.212921490648</v>
      </c>
      <c r="F102" s="167">
        <v>242.72827506736346</v>
      </c>
      <c r="G102" s="167">
        <v>222.33906707729284</v>
      </c>
      <c r="H102" s="167">
        <v>210.18859101883595</v>
      </c>
      <c r="I102" s="167">
        <v>238.62813127093204</v>
      </c>
      <c r="J102" s="167">
        <v>229.36548766177839</v>
      </c>
      <c r="K102" s="167">
        <v>232.02178503945757</v>
      </c>
      <c r="L102" s="167">
        <v>240.0397435242663</v>
      </c>
      <c r="M102" s="167">
        <v>216.48573812907438</v>
      </c>
      <c r="N102" s="167">
        <v>174.01892747422957</v>
      </c>
      <c r="O102" s="167">
        <v>190.27944527835646</v>
      </c>
      <c r="P102" s="167">
        <v>190.87572102779234</v>
      </c>
      <c r="Q102" s="167">
        <f>([1]M_F_prov_2015!C100/[1]pop_media_2015!D100)*100000</f>
        <v>190.56302819418678</v>
      </c>
      <c r="R102" s="172">
        <v>180.59109678754851</v>
      </c>
      <c r="T102" s="166"/>
    </row>
    <row r="103" spans="1:20" x14ac:dyDescent="0.2">
      <c r="A103" s="161">
        <v>65</v>
      </c>
      <c r="B103" s="161" t="s">
        <v>218</v>
      </c>
      <c r="C103" s="167">
        <v>423.31066739157961</v>
      </c>
      <c r="D103" s="167">
        <v>442.51438031906343</v>
      </c>
      <c r="E103" s="167">
        <v>412.87311966203572</v>
      </c>
      <c r="F103" s="167">
        <v>357.00824313974624</v>
      </c>
      <c r="G103" s="167">
        <v>384.66829976796174</v>
      </c>
      <c r="H103" s="167">
        <v>360.14816046406372</v>
      </c>
      <c r="I103" s="167">
        <v>371.47201898778258</v>
      </c>
      <c r="J103" s="167">
        <v>401.80301173005569</v>
      </c>
      <c r="K103" s="167">
        <v>408.45223581945334</v>
      </c>
      <c r="L103" s="167">
        <v>394.49792714437211</v>
      </c>
      <c r="M103" s="167">
        <v>337.18491337835843</v>
      </c>
      <c r="N103" s="167">
        <v>357.54361679887762</v>
      </c>
      <c r="O103" s="167">
        <v>330.7050949139994</v>
      </c>
      <c r="P103" s="167">
        <v>328.00450227055717</v>
      </c>
      <c r="Q103" s="167">
        <f>([1]M_F_prov_2015!C101/[1]pop_media_2015!D101)*100000</f>
        <v>305.0995139987765</v>
      </c>
      <c r="R103" s="172">
        <v>237.03950422639539</v>
      </c>
      <c r="T103" s="166"/>
    </row>
    <row r="104" spans="1:20" s="162" customFormat="1" x14ac:dyDescent="0.2">
      <c r="A104" s="163"/>
      <c r="B104" s="163" t="s">
        <v>126</v>
      </c>
      <c r="C104" s="164">
        <v>442.77870734569677</v>
      </c>
      <c r="D104" s="164">
        <v>470.01885423607138</v>
      </c>
      <c r="E104" s="164">
        <v>444.36074664240255</v>
      </c>
      <c r="F104" s="164">
        <v>428.82097934103984</v>
      </c>
      <c r="G104" s="164">
        <v>464.31365159492373</v>
      </c>
      <c r="H104" s="164">
        <v>479.72019215092359</v>
      </c>
      <c r="I104" s="164">
        <v>486.87226193192561</v>
      </c>
      <c r="J104" s="164">
        <v>501.18431047451458</v>
      </c>
      <c r="K104" s="164">
        <v>527.84078368389657</v>
      </c>
      <c r="L104" s="164">
        <v>516.58453344524435</v>
      </c>
      <c r="M104" s="164">
        <v>500.0900818634359</v>
      </c>
      <c r="N104" s="164">
        <v>409.06692178314074</v>
      </c>
      <c r="O104" s="164">
        <v>421.24689030396377</v>
      </c>
      <c r="P104" s="164">
        <v>389.19995193372034</v>
      </c>
      <c r="Q104" s="164">
        <f>([1]M_F_prov_2015!C102/[1]pop_media_2015!D102)*100000</f>
        <v>383.13899465317115</v>
      </c>
      <c r="R104" s="171">
        <v>216.76870896562448</v>
      </c>
      <c r="T104" s="166"/>
    </row>
    <row r="105" spans="1:20" x14ac:dyDescent="0.2">
      <c r="A105" s="161">
        <v>71</v>
      </c>
      <c r="B105" s="161" t="s">
        <v>219</v>
      </c>
      <c r="C105" s="167">
        <v>324.55299839097501</v>
      </c>
      <c r="D105" s="167">
        <v>385.13352650496768</v>
      </c>
      <c r="E105" s="167">
        <v>347.62937898234236</v>
      </c>
      <c r="F105" s="167">
        <v>339.77197817674727</v>
      </c>
      <c r="G105" s="167">
        <v>379.2515993932563</v>
      </c>
      <c r="H105" s="167">
        <v>407.18763108386338</v>
      </c>
      <c r="I105" s="167">
        <v>461.36495423102252</v>
      </c>
      <c r="J105" s="167">
        <v>424.74749014536741</v>
      </c>
      <c r="K105" s="167">
        <v>463.79334370112156</v>
      </c>
      <c r="L105" s="167">
        <v>482.16023044492914</v>
      </c>
      <c r="M105" s="167">
        <v>454.24132686953885</v>
      </c>
      <c r="N105" s="167">
        <v>393.33970290570534</v>
      </c>
      <c r="O105" s="167">
        <v>379.24443934423635</v>
      </c>
      <c r="P105" s="167">
        <v>351.8799101469213</v>
      </c>
      <c r="Q105" s="167">
        <f>([1]M_F_prov_2015!C103/[1]pop_media_2015!D103)*100000</f>
        <v>330.5157785702425</v>
      </c>
      <c r="R105" s="172">
        <v>349.84942817074784</v>
      </c>
      <c r="T105" s="166"/>
    </row>
    <row r="106" spans="1:20" x14ac:dyDescent="0.2">
      <c r="A106" s="161">
        <v>72</v>
      </c>
      <c r="B106" s="161" t="s">
        <v>65</v>
      </c>
      <c r="C106" s="167">
        <v>526.18226638113538</v>
      </c>
      <c r="D106" s="167">
        <v>565.20149311556918</v>
      </c>
      <c r="E106" s="167">
        <v>519.80823092485446</v>
      </c>
      <c r="F106" s="167">
        <v>542.89510354779861</v>
      </c>
      <c r="G106" s="167">
        <v>553.55460091546979</v>
      </c>
      <c r="H106" s="167">
        <v>605.13309098045306</v>
      </c>
      <c r="I106" s="167">
        <v>536.61752779995334</v>
      </c>
      <c r="J106" s="167">
        <v>591.48862804329349</v>
      </c>
      <c r="K106" s="167">
        <v>599.83446984579768</v>
      </c>
      <c r="L106" s="167">
        <v>601.97135973335753</v>
      </c>
      <c r="M106" s="167">
        <v>572.17444742084274</v>
      </c>
      <c r="N106" s="167">
        <v>493.614419991023</v>
      </c>
      <c r="O106" s="167">
        <v>516.69264083761618</v>
      </c>
      <c r="P106" s="167">
        <v>463.86111378084382</v>
      </c>
      <c r="Q106" s="167">
        <f>([1]M_F_prov_2015!C104/[1]pop_media_2015!D104)*100000</f>
        <v>455.9325175608717</v>
      </c>
      <c r="R106" s="172">
        <v>408.3992072770921</v>
      </c>
      <c r="T106" s="166"/>
    </row>
    <row r="107" spans="1:20" x14ac:dyDescent="0.2">
      <c r="A107" s="161">
        <v>73</v>
      </c>
      <c r="B107" s="161" t="s">
        <v>220</v>
      </c>
      <c r="C107" s="167">
        <v>416.01028053562834</v>
      </c>
      <c r="D107" s="167">
        <v>414.76279620832645</v>
      </c>
      <c r="E107" s="167">
        <v>437.75484694097463</v>
      </c>
      <c r="F107" s="167">
        <v>368.74197357865637</v>
      </c>
      <c r="G107" s="167">
        <v>418.90594555941652</v>
      </c>
      <c r="H107" s="167">
        <v>427.46932662847092</v>
      </c>
      <c r="I107" s="167">
        <v>460.21260622598237</v>
      </c>
      <c r="J107" s="167">
        <v>443.11490961910079</v>
      </c>
      <c r="K107" s="167">
        <v>456.9647390353669</v>
      </c>
      <c r="L107" s="167">
        <v>464.91084937213111</v>
      </c>
      <c r="M107" s="167">
        <v>475.00859531217657</v>
      </c>
      <c r="N107" s="167">
        <v>316.35509574197351</v>
      </c>
      <c r="O107" s="167">
        <v>358.70922644798588</v>
      </c>
      <c r="P107" s="167">
        <v>366.35195580020502</v>
      </c>
      <c r="Q107" s="167">
        <f>([1]M_F_prov_2015!C105/[1]pop_media_2015!D105)*100000</f>
        <v>346.72197869941789</v>
      </c>
      <c r="R107" s="172">
        <v>390.50124383936253</v>
      </c>
      <c r="T107" s="166"/>
    </row>
    <row r="108" spans="1:20" x14ac:dyDescent="0.2">
      <c r="A108" s="161">
        <v>74</v>
      </c>
      <c r="B108" s="161" t="s">
        <v>221</v>
      </c>
      <c r="C108" s="167">
        <v>484.99710838469156</v>
      </c>
      <c r="D108" s="167">
        <v>472.74555883055842</v>
      </c>
      <c r="E108" s="167">
        <v>478.74583062027398</v>
      </c>
      <c r="F108" s="167">
        <v>396.59547261792972</v>
      </c>
      <c r="G108" s="167">
        <v>508.14937692991839</v>
      </c>
      <c r="H108" s="167">
        <v>526.88830818089752</v>
      </c>
      <c r="I108" s="167">
        <v>561.16807021230818</v>
      </c>
      <c r="J108" s="167">
        <v>585.10019840897758</v>
      </c>
      <c r="K108" s="167">
        <v>575.67833972767721</v>
      </c>
      <c r="L108" s="167">
        <v>608.93740422961935</v>
      </c>
      <c r="M108" s="167">
        <v>545.77374720967873</v>
      </c>
      <c r="N108" s="167">
        <v>431.81701753881794</v>
      </c>
      <c r="O108" s="167">
        <v>463.38867629793117</v>
      </c>
      <c r="P108" s="167">
        <v>405.29778544392695</v>
      </c>
      <c r="Q108" s="167">
        <f>([1]M_F_prov_2015!C106/[1]pop_media_2015!D106)*100000</f>
        <v>383.29609623434101</v>
      </c>
      <c r="R108" s="172">
        <v>463.3984188351489</v>
      </c>
      <c r="T108" s="166"/>
    </row>
    <row r="109" spans="1:20" x14ac:dyDescent="0.2">
      <c r="A109" s="161">
        <v>75</v>
      </c>
      <c r="B109" s="161" t="s">
        <v>222</v>
      </c>
      <c r="C109" s="167">
        <v>379.72333175537756</v>
      </c>
      <c r="D109" s="167">
        <v>394.88026068187901</v>
      </c>
      <c r="E109" s="167">
        <v>366.13167944854746</v>
      </c>
      <c r="F109" s="167">
        <v>339.45068869200946</v>
      </c>
      <c r="G109" s="167">
        <v>371.01403995235398</v>
      </c>
      <c r="H109" s="167">
        <v>306.75367453548324</v>
      </c>
      <c r="I109" s="167">
        <v>391.91038750704098</v>
      </c>
      <c r="J109" s="167">
        <v>386.70461961843893</v>
      </c>
      <c r="K109" s="167">
        <v>466.44111180963404</v>
      </c>
      <c r="L109" s="167">
        <v>432.20723981448657</v>
      </c>
      <c r="M109" s="167">
        <v>470.46377048454281</v>
      </c>
      <c r="N109" s="167">
        <v>378.5666142439901</v>
      </c>
      <c r="O109" s="167">
        <v>365.6945896847019</v>
      </c>
      <c r="P109" s="167">
        <v>333.15403168433653</v>
      </c>
      <c r="Q109" s="167">
        <f>([1]M_F_prov_2015!C107/[1]pop_media_2015!D107)*100000</f>
        <v>369.16749811101226</v>
      </c>
      <c r="R109" s="172">
        <v>330.72832053627923</v>
      </c>
      <c r="T109" s="166"/>
    </row>
    <row r="110" spans="1:20" x14ac:dyDescent="0.2">
      <c r="A110" s="161">
        <v>110</v>
      </c>
      <c r="B110" s="161" t="s">
        <v>223</v>
      </c>
      <c r="C110" s="167"/>
      <c r="D110" s="167"/>
      <c r="E110" s="167"/>
      <c r="F110" s="167"/>
      <c r="G110" s="167"/>
      <c r="H110" s="167"/>
      <c r="I110" s="167"/>
      <c r="J110" s="167"/>
      <c r="K110" s="167"/>
      <c r="L110" s="167">
        <v>455.8799814678772</v>
      </c>
      <c r="M110" s="167">
        <v>395.37048743204571</v>
      </c>
      <c r="N110" s="167">
        <v>342.50767645648648</v>
      </c>
      <c r="O110" s="167">
        <v>348.25079653784269</v>
      </c>
      <c r="P110" s="167">
        <v>342.31801826034439</v>
      </c>
      <c r="Q110" s="167">
        <f>([1]M_F_prov_2015!C108/[1]pop_media_2015!D108)*100000</f>
        <v>316.52919518581177</v>
      </c>
      <c r="R110" s="172">
        <v>453.66348976555275</v>
      </c>
      <c r="T110" s="166"/>
    </row>
    <row r="111" spans="1:20" s="162" customFormat="1" x14ac:dyDescent="0.2">
      <c r="A111" s="163"/>
      <c r="B111" s="163" t="s">
        <v>127</v>
      </c>
      <c r="C111" s="164">
        <v>239.62462151341163</v>
      </c>
      <c r="D111" s="164">
        <v>261.03199906726354</v>
      </c>
      <c r="E111" s="164">
        <v>249.24130241193939</v>
      </c>
      <c r="F111" s="164">
        <v>237.11038777743983</v>
      </c>
      <c r="G111" s="164">
        <v>244.30477189480007</v>
      </c>
      <c r="H111" s="164">
        <v>259.01709648982484</v>
      </c>
      <c r="I111" s="164">
        <v>258.32839997847265</v>
      </c>
      <c r="J111" s="164">
        <v>277.63822643605465</v>
      </c>
      <c r="K111" s="164">
        <v>279.38620893348997</v>
      </c>
      <c r="L111" s="164">
        <v>347.26470877157908</v>
      </c>
      <c r="M111" s="164">
        <v>307.71358434463923</v>
      </c>
      <c r="N111" s="164">
        <v>283.24879783940452</v>
      </c>
      <c r="O111" s="164">
        <v>255.84950436737009</v>
      </c>
      <c r="P111" s="164">
        <v>264.41329512298597</v>
      </c>
      <c r="Q111" s="164">
        <f>([1]M_F_prov_2015!C109/[1]pop_media_2015!D109)*100000</f>
        <v>271.57825739603044</v>
      </c>
      <c r="R111" s="171">
        <v>394.56621683959804</v>
      </c>
      <c r="T111" s="166"/>
    </row>
    <row r="112" spans="1:20" x14ac:dyDescent="0.2">
      <c r="A112" s="161">
        <v>76</v>
      </c>
      <c r="B112" s="161" t="s">
        <v>224</v>
      </c>
      <c r="C112" s="167">
        <v>162.45221620359325</v>
      </c>
      <c r="D112" s="167">
        <v>181.18411848574925</v>
      </c>
      <c r="E112" s="167">
        <v>171.36844471005276</v>
      </c>
      <c r="F112" s="167">
        <v>176.88762260219355</v>
      </c>
      <c r="G112" s="167">
        <v>164.85311099166475</v>
      </c>
      <c r="H112" s="167">
        <v>168.01958243638751</v>
      </c>
      <c r="I112" s="167">
        <v>184.20302920320484</v>
      </c>
      <c r="J112" s="167">
        <v>223.62112267197233</v>
      </c>
      <c r="K112" s="167">
        <v>198.57643227836328</v>
      </c>
      <c r="L112" s="167">
        <v>309.7755640507695</v>
      </c>
      <c r="M112" s="167">
        <v>278.33359325232669</v>
      </c>
      <c r="N112" s="167">
        <v>243.33482819287406</v>
      </c>
      <c r="O112" s="167">
        <v>232.79889573157783</v>
      </c>
      <c r="P112" s="167">
        <v>231.47286904110172</v>
      </c>
      <c r="Q112" s="167">
        <f>([1]M_F_prov_2015!C110/[1]pop_media_2015!D110)*100000</f>
        <v>231.4236428914059</v>
      </c>
      <c r="R112" s="172">
        <v>358.48768573173214</v>
      </c>
      <c r="T112" s="166"/>
    </row>
    <row r="113" spans="1:20" x14ac:dyDescent="0.2">
      <c r="A113" s="161">
        <v>77</v>
      </c>
      <c r="B113" s="161" t="s">
        <v>225</v>
      </c>
      <c r="C113" s="167">
        <v>388.31342860216944</v>
      </c>
      <c r="D113" s="167">
        <v>414.87256784025692</v>
      </c>
      <c r="E113" s="167">
        <v>399.40802903711148</v>
      </c>
      <c r="F113" s="167">
        <v>353.14252457447805</v>
      </c>
      <c r="G113" s="167">
        <v>397.06478633661999</v>
      </c>
      <c r="H113" s="167">
        <v>433.59168378103868</v>
      </c>
      <c r="I113" s="167">
        <v>400.11346501246624</v>
      </c>
      <c r="J113" s="167">
        <v>380.64246477191307</v>
      </c>
      <c r="K113" s="167">
        <v>433.1334639213282</v>
      </c>
      <c r="L113" s="167">
        <v>418.37975201763379</v>
      </c>
      <c r="M113" s="167">
        <v>363.25117294653165</v>
      </c>
      <c r="N113" s="167">
        <v>358.44444111162767</v>
      </c>
      <c r="O113" s="167">
        <v>299.14370115544256</v>
      </c>
      <c r="P113" s="167">
        <v>326.01295106326938</v>
      </c>
      <c r="Q113" s="167">
        <f>([1]M_F_prov_2015!C111/[1]pop_media_2015!D111)*100000</f>
        <v>346.35309105204755</v>
      </c>
      <c r="R113" s="172">
        <v>265.54574545543539</v>
      </c>
      <c r="T113" s="166"/>
    </row>
    <row r="114" spans="1:20" s="162" customFormat="1" x14ac:dyDescent="0.2">
      <c r="A114" s="163"/>
      <c r="B114" s="163" t="s">
        <v>128</v>
      </c>
      <c r="C114" s="164">
        <v>364.46729364044046</v>
      </c>
      <c r="D114" s="164">
        <v>394.15018634414599</v>
      </c>
      <c r="E114" s="164">
        <v>363.94534766535935</v>
      </c>
      <c r="F114" s="164">
        <v>346.96548122216694</v>
      </c>
      <c r="G114" s="164">
        <v>334.03135317981264</v>
      </c>
      <c r="H114" s="164">
        <v>310.64195790089366</v>
      </c>
      <c r="I114" s="164">
        <v>297.79104901704602</v>
      </c>
      <c r="J114" s="164">
        <v>286.45029276233907</v>
      </c>
      <c r="K114" s="164">
        <v>299.50857429651552</v>
      </c>
      <c r="L114" s="164">
        <v>287.3364294745586</v>
      </c>
      <c r="M114" s="164">
        <v>260.93560409193543</v>
      </c>
      <c r="N114" s="164">
        <v>239.84746171223617</v>
      </c>
      <c r="O114" s="164">
        <v>239.71944548185209</v>
      </c>
      <c r="P114" s="164">
        <v>223.79663819846741</v>
      </c>
      <c r="Q114" s="164">
        <f>([1]M_F_prov_2015!C112/[1]pop_media_2015!D112)*100000</f>
        <v>238.14639010608158</v>
      </c>
      <c r="R114" s="171">
        <v>244.96589703634288</v>
      </c>
      <c r="T114" s="166"/>
    </row>
    <row r="115" spans="1:20" x14ac:dyDescent="0.2">
      <c r="A115" s="161">
        <v>78</v>
      </c>
      <c r="B115" s="161" t="s">
        <v>226</v>
      </c>
      <c r="C115" s="167">
        <v>341.7149435986625</v>
      </c>
      <c r="D115" s="167">
        <v>376.10746552804119</v>
      </c>
      <c r="E115" s="167">
        <v>348.15351115352763</v>
      </c>
      <c r="F115" s="167">
        <v>338.03088072997065</v>
      </c>
      <c r="G115" s="167">
        <v>308.95677301980356</v>
      </c>
      <c r="H115" s="167">
        <v>294.5141178181737</v>
      </c>
      <c r="I115" s="167">
        <v>219.88894075679141</v>
      </c>
      <c r="J115" s="167">
        <v>248.15259158798881</v>
      </c>
      <c r="K115" s="167">
        <v>231.82037471361829</v>
      </c>
      <c r="L115" s="167">
        <v>221.66805209199225</v>
      </c>
      <c r="M115" s="167">
        <v>212.04870541815936</v>
      </c>
      <c r="N115" s="167">
        <v>185.83482127227532</v>
      </c>
      <c r="O115" s="167">
        <v>201.86575857301693</v>
      </c>
      <c r="P115" s="167">
        <v>180.66922777128224</v>
      </c>
      <c r="Q115" s="167">
        <f>([1]M_F_prov_2015!C113/[1]pop_media_2015!D113)*100000</f>
        <v>212.8588238991295</v>
      </c>
      <c r="R115" s="172">
        <v>303.78583098915266</v>
      </c>
      <c r="T115" s="166"/>
    </row>
    <row r="116" spans="1:20" x14ac:dyDescent="0.2">
      <c r="A116" s="161">
        <v>79</v>
      </c>
      <c r="B116" s="161" t="s">
        <v>227</v>
      </c>
      <c r="C116" s="167">
        <v>438.02464665516436</v>
      </c>
      <c r="D116" s="167">
        <v>476.93868377417112</v>
      </c>
      <c r="E116" s="167">
        <v>394.56539941918015</v>
      </c>
      <c r="F116" s="167">
        <v>430.07579607740269</v>
      </c>
      <c r="G116" s="167">
        <v>426.37362637362634</v>
      </c>
      <c r="H116" s="167">
        <v>396.50326093559306</v>
      </c>
      <c r="I116" s="167">
        <v>378.54593014735366</v>
      </c>
      <c r="J116" s="167">
        <v>347.95874795653691</v>
      </c>
      <c r="K116" s="167">
        <v>389.31985240710071</v>
      </c>
      <c r="L116" s="167">
        <v>334.77487913601476</v>
      </c>
      <c r="M116" s="167">
        <v>323.45567269062366</v>
      </c>
      <c r="N116" s="167">
        <v>271.57786181773707</v>
      </c>
      <c r="O116" s="167">
        <v>210.58595126399933</v>
      </c>
      <c r="P116" s="167">
        <v>261.37647281932044</v>
      </c>
      <c r="Q116" s="167">
        <f>([1]M_F_prov_2015!C114/[1]pop_media_2015!D114)*100000</f>
        <v>259.78171731125923</v>
      </c>
      <c r="R116" s="172">
        <v>247.37978412200886</v>
      </c>
      <c r="T116" s="166"/>
    </row>
    <row r="117" spans="1:20" x14ac:dyDescent="0.2">
      <c r="A117" s="161">
        <v>80</v>
      </c>
      <c r="B117" s="161" t="s">
        <v>66</v>
      </c>
      <c r="C117" s="167">
        <v>384.11985814660841</v>
      </c>
      <c r="D117" s="167">
        <v>395.5246263921016</v>
      </c>
      <c r="E117" s="167">
        <v>374.49144649772069</v>
      </c>
      <c r="F117" s="167">
        <v>342.29654403567446</v>
      </c>
      <c r="G117" s="167">
        <v>327.53018411030672</v>
      </c>
      <c r="H117" s="167">
        <v>293.76457228076401</v>
      </c>
      <c r="I117" s="167">
        <v>371.83929840554083</v>
      </c>
      <c r="J117" s="167">
        <v>296.91623055032136</v>
      </c>
      <c r="K117" s="167">
        <v>324.42329015822639</v>
      </c>
      <c r="L117" s="167">
        <v>325.24742165358253</v>
      </c>
      <c r="M117" s="167">
        <v>282.68000224838488</v>
      </c>
      <c r="N117" s="167">
        <v>294.96301610581617</v>
      </c>
      <c r="O117" s="167">
        <v>306.82418055603102</v>
      </c>
      <c r="P117" s="167">
        <v>280.92099141848996</v>
      </c>
      <c r="Q117" s="167">
        <f>([1]M_F_prov_2015!C115/[1]pop_media_2015!D115)*100000</f>
        <v>271.85501544671581</v>
      </c>
      <c r="R117" s="172">
        <v>219.33345908077686</v>
      </c>
      <c r="T117" s="166"/>
    </row>
    <row r="118" spans="1:20" x14ac:dyDescent="0.2">
      <c r="A118" s="161">
        <v>101</v>
      </c>
      <c r="B118" s="161" t="s">
        <v>228</v>
      </c>
      <c r="C118" s="167">
        <v>290.09663159169617</v>
      </c>
      <c r="D118" s="167">
        <v>364.70322202830653</v>
      </c>
      <c r="E118" s="167">
        <v>405.82457099168295</v>
      </c>
      <c r="F118" s="167">
        <v>312.65374325713003</v>
      </c>
      <c r="G118" s="167">
        <v>278.94002789400275</v>
      </c>
      <c r="H118" s="167">
        <v>307.89298955866713</v>
      </c>
      <c r="I118" s="167">
        <v>248.70064203570001</v>
      </c>
      <c r="J118" s="167">
        <v>324.55241991096813</v>
      </c>
      <c r="K118" s="167">
        <v>312.5164906684804</v>
      </c>
      <c r="L118" s="167">
        <v>268.68345108966065</v>
      </c>
      <c r="M118" s="167">
        <v>258.65726449460885</v>
      </c>
      <c r="N118" s="167">
        <v>226.06196551240711</v>
      </c>
      <c r="O118" s="167">
        <v>281.7194721953872</v>
      </c>
      <c r="P118" s="167">
        <v>216.42039518249348</v>
      </c>
      <c r="Q118" s="167">
        <f>([1]M_F_prov_2015!C116/[1]pop_media_2015!D116)*100000</f>
        <v>255.55810222324089</v>
      </c>
      <c r="R118" s="172">
        <v>253.10173697270471</v>
      </c>
      <c r="T118" s="166"/>
    </row>
    <row r="119" spans="1:20" x14ac:dyDescent="0.2">
      <c r="A119" s="161">
        <v>102</v>
      </c>
      <c r="B119" s="161" t="s">
        <v>229</v>
      </c>
      <c r="C119" s="167">
        <v>313.62975335969304</v>
      </c>
      <c r="D119" s="167">
        <v>317.75733931187881</v>
      </c>
      <c r="E119" s="167">
        <v>288.09596901787609</v>
      </c>
      <c r="F119" s="167">
        <v>255.58688619860465</v>
      </c>
      <c r="G119" s="167">
        <v>319.53071906334577</v>
      </c>
      <c r="H119" s="167">
        <v>252.72790427481465</v>
      </c>
      <c r="I119" s="167">
        <v>261.41748372150323</v>
      </c>
      <c r="J119" s="167">
        <v>244.09648139442373</v>
      </c>
      <c r="K119" s="167">
        <v>300.4430929889545</v>
      </c>
      <c r="L119" s="167">
        <v>361.44138443003004</v>
      </c>
      <c r="M119" s="167">
        <v>265.8664189321338</v>
      </c>
      <c r="N119" s="167">
        <v>234.73889906227342</v>
      </c>
      <c r="O119" s="167">
        <v>197.76804633422799</v>
      </c>
      <c r="P119" s="167">
        <v>142.13508960024507</v>
      </c>
      <c r="Q119" s="167">
        <f>([1]M_F_prov_2015!C117/[1]pop_media_2015!D117)*100000</f>
        <v>167.08437761069339</v>
      </c>
      <c r="R119" s="172">
        <v>290.89021597787502</v>
      </c>
      <c r="T119" s="166"/>
    </row>
    <row r="120" spans="1:20" s="162" customFormat="1" x14ac:dyDescent="0.2">
      <c r="A120" s="163"/>
      <c r="B120" s="163" t="s">
        <v>230</v>
      </c>
      <c r="C120" s="164">
        <v>460.33958144436616</v>
      </c>
      <c r="D120" s="164">
        <v>477.82491381284689</v>
      </c>
      <c r="E120" s="164">
        <v>446.09554919855452</v>
      </c>
      <c r="F120" s="164">
        <v>436.84195452679523</v>
      </c>
      <c r="G120" s="164">
        <v>442.60688823062821</v>
      </c>
      <c r="H120" s="164">
        <v>436.5777958492626</v>
      </c>
      <c r="I120" s="164">
        <v>427.40519962274254</v>
      </c>
      <c r="J120" s="164">
        <v>431.49239618383632</v>
      </c>
      <c r="K120" s="164">
        <v>433.4857575908041</v>
      </c>
      <c r="L120" s="164">
        <v>425.73772887994187</v>
      </c>
      <c r="M120" s="164">
        <v>390.31879321685039</v>
      </c>
      <c r="N120" s="164">
        <v>346.15124207985667</v>
      </c>
      <c r="O120" s="164">
        <v>347.0679053462294</v>
      </c>
      <c r="P120" s="164">
        <v>332.65843638695463</v>
      </c>
      <c r="Q120" s="164">
        <f>([1]M_F_prov_2015!C118/[1]pop_media_2015!D118)*100000</f>
        <v>318.64434174231241</v>
      </c>
      <c r="R120" s="171">
        <v>253.51292402034957</v>
      </c>
      <c r="T120" s="166"/>
    </row>
    <row r="121" spans="1:20" s="162" customFormat="1" x14ac:dyDescent="0.2">
      <c r="A121" s="163"/>
      <c r="B121" s="163" t="s">
        <v>129</v>
      </c>
      <c r="C121" s="164">
        <v>462.42172334203934</v>
      </c>
      <c r="D121" s="164">
        <v>478.00524085075023</v>
      </c>
      <c r="E121" s="164">
        <v>446.9650416753945</v>
      </c>
      <c r="F121" s="164">
        <v>419.69927088651627</v>
      </c>
      <c r="G121" s="164">
        <v>433.37655560428095</v>
      </c>
      <c r="H121" s="164">
        <v>426.60178948944645</v>
      </c>
      <c r="I121" s="164">
        <v>431.01633075890095</v>
      </c>
      <c r="J121" s="164">
        <v>438.58303264483339</v>
      </c>
      <c r="K121" s="164">
        <v>435.3616939178217</v>
      </c>
      <c r="L121" s="164">
        <v>439.94423320963148</v>
      </c>
      <c r="M121" s="164">
        <v>402.35826036271408</v>
      </c>
      <c r="N121" s="164">
        <v>354.36758346628619</v>
      </c>
      <c r="O121" s="164">
        <v>351.18831160661915</v>
      </c>
      <c r="P121" s="164">
        <v>337.0368381637137</v>
      </c>
      <c r="Q121" s="164">
        <f>([1]M_F_prov_2015!C119/[1]pop_media_2015!D119)*100000</f>
        <v>319.17087967047343</v>
      </c>
      <c r="R121" s="171">
        <v>202.38480879880296</v>
      </c>
      <c r="T121" s="166"/>
    </row>
    <row r="122" spans="1:20" x14ac:dyDescent="0.2">
      <c r="A122" s="161">
        <v>81</v>
      </c>
      <c r="B122" s="161" t="s">
        <v>231</v>
      </c>
      <c r="C122" s="167">
        <v>728.2480556740702</v>
      </c>
      <c r="D122" s="167">
        <v>750.78677373375297</v>
      </c>
      <c r="E122" s="167">
        <v>662.94032009606883</v>
      </c>
      <c r="F122" s="167">
        <v>558.80469283336492</v>
      </c>
      <c r="G122" s="167">
        <v>552.49071860110655</v>
      </c>
      <c r="H122" s="167">
        <v>505.43553998807846</v>
      </c>
      <c r="I122" s="167">
        <v>522.91829080287948</v>
      </c>
      <c r="J122" s="167">
        <v>590.68619445986735</v>
      </c>
      <c r="K122" s="167">
        <v>578.44623561313097</v>
      </c>
      <c r="L122" s="167">
        <v>532.51222183044092</v>
      </c>
      <c r="M122" s="167">
        <v>483.32449061275395</v>
      </c>
      <c r="N122" s="167">
        <v>420.69033679645116</v>
      </c>
      <c r="O122" s="167">
        <v>452.55865261680907</v>
      </c>
      <c r="P122" s="167">
        <v>484.84376110383909</v>
      </c>
      <c r="Q122" s="167">
        <f>([1]M_F_prov_2015!C120/[1]pop_media_2015!D120)*100000</f>
        <v>465.10507865848837</v>
      </c>
      <c r="R122" s="172">
        <v>324.24812204870119</v>
      </c>
      <c r="T122" s="166"/>
    </row>
    <row r="123" spans="1:20" x14ac:dyDescent="0.2">
      <c r="A123" s="161">
        <v>82</v>
      </c>
      <c r="B123" s="161" t="s">
        <v>67</v>
      </c>
      <c r="C123" s="167">
        <v>422.19546493658976</v>
      </c>
      <c r="D123" s="167">
        <v>409.01318687012616</v>
      </c>
      <c r="E123" s="167">
        <v>408.06123511449579</v>
      </c>
      <c r="F123" s="167">
        <v>409.33637019697341</v>
      </c>
      <c r="G123" s="167">
        <v>411.47794090829888</v>
      </c>
      <c r="H123" s="167">
        <v>412.74996384893592</v>
      </c>
      <c r="I123" s="167">
        <v>413.51244116729902</v>
      </c>
      <c r="J123" s="167">
        <v>414.32632195739706</v>
      </c>
      <c r="K123" s="167">
        <v>411.21067228388461</v>
      </c>
      <c r="L123" s="167">
        <v>395.13079754857955</v>
      </c>
      <c r="M123" s="167">
        <v>404.69696183728558</v>
      </c>
      <c r="N123" s="167">
        <v>378.48956519150931</v>
      </c>
      <c r="O123" s="167">
        <v>377.81295599141959</v>
      </c>
      <c r="P123" s="167">
        <v>337.91474783934785</v>
      </c>
      <c r="Q123" s="167">
        <f>([1]M_F_prov_2015!C121/[1]pop_media_2015!D121)*100000</f>
        <v>313.43077971891705</v>
      </c>
      <c r="R123" s="172">
        <v>327.72994941615269</v>
      </c>
      <c r="T123" s="166"/>
    </row>
    <row r="124" spans="1:20" x14ac:dyDescent="0.2">
      <c r="A124" s="161">
        <v>83</v>
      </c>
      <c r="B124" s="161" t="s">
        <v>68</v>
      </c>
      <c r="C124" s="167">
        <v>492.0599418474614</v>
      </c>
      <c r="D124" s="167">
        <v>481.56586185969581</v>
      </c>
      <c r="E124" s="167">
        <v>438.35591461404169</v>
      </c>
      <c r="F124" s="167">
        <v>405.00520710113187</v>
      </c>
      <c r="G124" s="167">
        <v>441.68330925307464</v>
      </c>
      <c r="H124" s="167">
        <v>425.85858647707641</v>
      </c>
      <c r="I124" s="167">
        <v>410.75128848493489</v>
      </c>
      <c r="J124" s="167">
        <v>434.08119862816858</v>
      </c>
      <c r="K124" s="167">
        <v>399.71236655172578</v>
      </c>
      <c r="L124" s="167">
        <v>409.11375311227994</v>
      </c>
      <c r="M124" s="167">
        <v>347.00841691439257</v>
      </c>
      <c r="N124" s="167">
        <v>315.25025011908599</v>
      </c>
      <c r="O124" s="167">
        <v>307.30473537776345</v>
      </c>
      <c r="P124" s="167">
        <v>296.83063725054438</v>
      </c>
      <c r="Q124" s="167">
        <f>([1]M_F_prov_2015!C122/[1]pop_media_2015!D122)*100000</f>
        <v>290.98634417105831</v>
      </c>
      <c r="R124" s="172">
        <v>469.75492995618453</v>
      </c>
      <c r="T124" s="166"/>
    </row>
    <row r="125" spans="1:20" x14ac:dyDescent="0.2">
      <c r="A125" s="161">
        <v>84</v>
      </c>
      <c r="B125" s="161" t="s">
        <v>232</v>
      </c>
      <c r="C125" s="167">
        <v>276.73800357425466</v>
      </c>
      <c r="D125" s="167">
        <v>303.84780799499543</v>
      </c>
      <c r="E125" s="167">
        <v>268.03393756372787</v>
      </c>
      <c r="F125" s="167">
        <v>256.46524761853698</v>
      </c>
      <c r="G125" s="167">
        <v>273.55497325401802</v>
      </c>
      <c r="H125" s="167">
        <v>273.44940737685812</v>
      </c>
      <c r="I125" s="167">
        <v>290.17779556817328</v>
      </c>
      <c r="J125" s="167">
        <v>300.12542555097656</v>
      </c>
      <c r="K125" s="167">
        <v>331.11767326588591</v>
      </c>
      <c r="L125" s="167">
        <v>319.57711980001812</v>
      </c>
      <c r="M125" s="167">
        <v>267.51225911304573</v>
      </c>
      <c r="N125" s="167">
        <v>210.62042278688909</v>
      </c>
      <c r="O125" s="167">
        <v>189.06886934134306</v>
      </c>
      <c r="P125" s="167">
        <v>199.87307167658039</v>
      </c>
      <c r="Q125" s="167">
        <f>([1]M_F_prov_2015!C123/[1]pop_media_2015!D123)*100000</f>
        <v>159.93423432605303</v>
      </c>
      <c r="R125" s="172">
        <v>337.21540559366491</v>
      </c>
      <c r="T125" s="166"/>
    </row>
    <row r="126" spans="1:20" x14ac:dyDescent="0.2">
      <c r="A126" s="161">
        <v>85</v>
      </c>
      <c r="B126" s="161" t="s">
        <v>233</v>
      </c>
      <c r="C126" s="167">
        <v>335.428546427686</v>
      </c>
      <c r="D126" s="167">
        <v>409.42893993029833</v>
      </c>
      <c r="E126" s="167">
        <v>309.16038932938233</v>
      </c>
      <c r="F126" s="167">
        <v>343.89675023076313</v>
      </c>
      <c r="G126" s="167">
        <v>334.84337526532937</v>
      </c>
      <c r="H126" s="167">
        <v>334.71601610613698</v>
      </c>
      <c r="I126" s="167">
        <v>350.87848485294768</v>
      </c>
      <c r="J126" s="167">
        <v>371.20411632287403</v>
      </c>
      <c r="K126" s="167">
        <v>383.27526132404182</v>
      </c>
      <c r="L126" s="167">
        <v>422.79738121864477</v>
      </c>
      <c r="M126" s="167">
        <v>406.7235689169475</v>
      </c>
      <c r="N126" s="167">
        <v>338.12279505064504</v>
      </c>
      <c r="O126" s="167">
        <v>335.53306078886817</v>
      </c>
      <c r="P126" s="167">
        <v>322.18385253892899</v>
      </c>
      <c r="Q126" s="167">
        <f>([1]M_F_prov_2015!C124/[1]pop_media_2015!D124)*100000</f>
        <v>286.92774770879214</v>
      </c>
      <c r="R126" s="172">
        <v>320.8259742211867</v>
      </c>
      <c r="T126" s="166"/>
    </row>
    <row r="127" spans="1:20" x14ac:dyDescent="0.2">
      <c r="A127" s="161">
        <v>86</v>
      </c>
      <c r="B127" s="161" t="s">
        <v>234</v>
      </c>
      <c r="C127" s="167">
        <v>239.29910699203839</v>
      </c>
      <c r="D127" s="167">
        <v>297.69653064689567</v>
      </c>
      <c r="E127" s="167">
        <v>331.76163154007838</v>
      </c>
      <c r="F127" s="167">
        <v>287.37680287604877</v>
      </c>
      <c r="G127" s="167">
        <v>299.36698736259973</v>
      </c>
      <c r="H127" s="167">
        <v>324.51180146974656</v>
      </c>
      <c r="I127" s="167">
        <v>313.86924024170224</v>
      </c>
      <c r="J127" s="167">
        <v>310.93156356202741</v>
      </c>
      <c r="K127" s="167">
        <v>287.80278056471263</v>
      </c>
      <c r="L127" s="167">
        <v>314.23327368454312</v>
      </c>
      <c r="M127" s="167">
        <v>279.33926185320001</v>
      </c>
      <c r="N127" s="167">
        <v>236.55976170508112</v>
      </c>
      <c r="O127" s="167">
        <v>212.25450823356115</v>
      </c>
      <c r="P127" s="167">
        <v>256.65946933763229</v>
      </c>
      <c r="Q127" s="167">
        <f>([1]M_F_prov_2015!C125/[1]pop_media_2015!D125)*100000</f>
        <v>244.00830566732751</v>
      </c>
      <c r="R127" s="172">
        <v>160.05807177364633</v>
      </c>
      <c r="T127" s="166"/>
    </row>
    <row r="128" spans="1:20" x14ac:dyDescent="0.2">
      <c r="A128" s="161">
        <v>87</v>
      </c>
      <c r="B128" s="161" t="s">
        <v>69</v>
      </c>
      <c r="C128" s="167">
        <v>455.29500982441266</v>
      </c>
      <c r="D128" s="167">
        <v>502.8020641248072</v>
      </c>
      <c r="E128" s="167">
        <v>490.02910464425338</v>
      </c>
      <c r="F128" s="167">
        <v>460.32750845732778</v>
      </c>
      <c r="G128" s="167">
        <v>495.22511834423779</v>
      </c>
      <c r="H128" s="167">
        <v>493.68940232169984</v>
      </c>
      <c r="I128" s="167">
        <v>467.06678690229853</v>
      </c>
      <c r="J128" s="167">
        <v>432.48917611697624</v>
      </c>
      <c r="K128" s="167">
        <v>435.01549242861017</v>
      </c>
      <c r="L128" s="167">
        <v>484.01502339576075</v>
      </c>
      <c r="M128" s="167">
        <v>417.11681218151722</v>
      </c>
      <c r="N128" s="167">
        <v>365.35604350121889</v>
      </c>
      <c r="O128" s="167">
        <v>384.52821188453026</v>
      </c>
      <c r="P128" s="167">
        <v>355.18791590690944</v>
      </c>
      <c r="Q128" s="167">
        <f>([1]M_F_prov_2015!C126/[1]pop_media_2015!D126)*100000</f>
        <v>341.77666529896277</v>
      </c>
      <c r="R128" s="172">
        <v>269.26798998278753</v>
      </c>
      <c r="T128" s="166"/>
    </row>
    <row r="129" spans="1:20" x14ac:dyDescent="0.2">
      <c r="A129" s="161">
        <v>88</v>
      </c>
      <c r="B129" s="161" t="s">
        <v>235</v>
      </c>
      <c r="C129" s="167">
        <v>552.54698088261932</v>
      </c>
      <c r="D129" s="167">
        <v>519.02205674347533</v>
      </c>
      <c r="E129" s="167">
        <v>495.15484566097768</v>
      </c>
      <c r="F129" s="167">
        <v>434.42471483528482</v>
      </c>
      <c r="G129" s="167">
        <v>413.66535979675126</v>
      </c>
      <c r="H129" s="167">
        <v>432.62833414687969</v>
      </c>
      <c r="I129" s="167">
        <v>514.4452565317066</v>
      </c>
      <c r="J129" s="167">
        <v>476.64836756209257</v>
      </c>
      <c r="K129" s="167">
        <v>465.44621446405381</v>
      </c>
      <c r="L129" s="167">
        <v>515.57268315343356</v>
      </c>
      <c r="M129" s="167">
        <v>479.15808798996107</v>
      </c>
      <c r="N129" s="167">
        <v>415.26612797511643</v>
      </c>
      <c r="O129" s="167">
        <v>382.19864464277475</v>
      </c>
      <c r="P129" s="167">
        <v>363.44690787656617</v>
      </c>
      <c r="Q129" s="167">
        <f>([1]M_F_prov_2015!C127/[1]pop_media_2015!D127)*100000</f>
        <v>367.64188238901517</v>
      </c>
      <c r="R129" s="172">
        <v>161.02582925342034</v>
      </c>
      <c r="T129" s="166"/>
    </row>
    <row r="130" spans="1:20" x14ac:dyDescent="0.2">
      <c r="A130" s="161">
        <v>89</v>
      </c>
      <c r="B130" s="161" t="s">
        <v>236</v>
      </c>
      <c r="C130" s="167">
        <v>603.41481365723826</v>
      </c>
      <c r="D130" s="167">
        <v>622.56396257033236</v>
      </c>
      <c r="E130" s="167">
        <v>548.01241183625882</v>
      </c>
      <c r="F130" s="167">
        <v>502.06371686335251</v>
      </c>
      <c r="G130" s="167">
        <v>515.5218553735134</v>
      </c>
      <c r="H130" s="167">
        <v>481.40309047650317</v>
      </c>
      <c r="I130" s="167">
        <v>524.13383169284396</v>
      </c>
      <c r="J130" s="167">
        <v>602.16423139451661</v>
      </c>
      <c r="K130" s="167">
        <v>609.29017444557974</v>
      </c>
      <c r="L130" s="167">
        <v>554.25751233835194</v>
      </c>
      <c r="M130" s="167">
        <v>500.30488109637247</v>
      </c>
      <c r="N130" s="167">
        <v>417.33334500932619</v>
      </c>
      <c r="O130" s="167">
        <v>364.78200110404367</v>
      </c>
      <c r="P130" s="167">
        <v>364.46334254368747</v>
      </c>
      <c r="Q130" s="167">
        <f>([1]M_F_prov_2015!C128/[1]pop_media_2015!D128)*100000</f>
        <v>353.23373246190812</v>
      </c>
      <c r="R130" s="172">
        <v>364.13593092005789</v>
      </c>
      <c r="T130" s="166"/>
    </row>
    <row r="131" spans="1:20" s="162" customFormat="1" x14ac:dyDescent="0.2">
      <c r="A131" s="163"/>
      <c r="B131" s="163" t="s">
        <v>130</v>
      </c>
      <c r="C131" s="164">
        <v>453.99955047123967</v>
      </c>
      <c r="D131" s="164">
        <v>477.27587128151941</v>
      </c>
      <c r="E131" s="164">
        <v>443.44973480087066</v>
      </c>
      <c r="F131" s="164">
        <v>489.01538244728272</v>
      </c>
      <c r="G131" s="164">
        <v>470.6867692202199</v>
      </c>
      <c r="H131" s="164">
        <v>466.89669979331268</v>
      </c>
      <c r="I131" s="164">
        <v>416.43590703343153</v>
      </c>
      <c r="J131" s="164">
        <v>409.95031302277732</v>
      </c>
      <c r="K131" s="164">
        <v>427.78012929630052</v>
      </c>
      <c r="L131" s="164">
        <v>382.45180973174763</v>
      </c>
      <c r="M131" s="164">
        <v>353.58757528143542</v>
      </c>
      <c r="N131" s="164">
        <v>321.08839387168359</v>
      </c>
      <c r="O131" s="164">
        <v>334.47953809622669</v>
      </c>
      <c r="P131" s="164">
        <v>319.25269262385615</v>
      </c>
      <c r="Q131" s="164">
        <f>([1]M_F_prov_2015!C129/[1]pop_media_2015!D129)*100000</f>
        <v>317.03269441059018</v>
      </c>
      <c r="R131" s="171">
        <v>359.73409602780612</v>
      </c>
      <c r="T131" s="166"/>
    </row>
    <row r="132" spans="1:20" x14ac:dyDescent="0.2">
      <c r="A132" s="161">
        <v>90</v>
      </c>
      <c r="B132" s="161" t="s">
        <v>237</v>
      </c>
      <c r="C132" s="167">
        <v>400.69559697693023</v>
      </c>
      <c r="D132" s="167">
        <v>494.38529005479211</v>
      </c>
      <c r="E132" s="167">
        <v>502.87821501281337</v>
      </c>
      <c r="F132" s="167">
        <v>544.53128758687353</v>
      </c>
      <c r="G132" s="167">
        <v>499.07663191953719</v>
      </c>
      <c r="H132" s="167">
        <v>540.03741556155603</v>
      </c>
      <c r="I132" s="167">
        <v>503.75362369941575</v>
      </c>
      <c r="J132" s="167">
        <v>540.85041007100767</v>
      </c>
      <c r="K132" s="167">
        <v>533.54984631444643</v>
      </c>
      <c r="L132" s="167">
        <v>472.63374391484058</v>
      </c>
      <c r="M132" s="167">
        <v>412.81683463393</v>
      </c>
      <c r="N132" s="167">
        <v>378.51702870217952</v>
      </c>
      <c r="O132" s="167">
        <v>427.29384576497631</v>
      </c>
      <c r="P132" s="167">
        <v>391.4531241602121</v>
      </c>
      <c r="Q132" s="167">
        <f>([1]M_F_prov_2015!C130/[1]pop_media_2015!D130)*100000</f>
        <v>390.83876331079603</v>
      </c>
      <c r="R132" s="172">
        <v>323.00165962863485</v>
      </c>
      <c r="T132" s="166"/>
    </row>
    <row r="133" spans="1:20" x14ac:dyDescent="0.2">
      <c r="A133" s="161">
        <v>91</v>
      </c>
      <c r="B133" s="161" t="s">
        <v>238</v>
      </c>
      <c r="C133" s="167">
        <v>491.03262048118938</v>
      </c>
      <c r="D133" s="167">
        <v>547.54655566691736</v>
      </c>
      <c r="E133" s="167">
        <v>485.99395072424119</v>
      </c>
      <c r="F133" s="167">
        <v>539.28886993083688</v>
      </c>
      <c r="G133" s="167">
        <v>493.59717050098396</v>
      </c>
      <c r="H133" s="167">
        <v>584.35549117740823</v>
      </c>
      <c r="I133" s="167">
        <v>405.75502075306645</v>
      </c>
      <c r="J133" s="167">
        <v>384.04772631938727</v>
      </c>
      <c r="K133" s="167">
        <v>352.62600461030468</v>
      </c>
      <c r="L133" s="167">
        <v>333.19788703778949</v>
      </c>
      <c r="M133" s="167">
        <v>309.26153614533411</v>
      </c>
      <c r="N133" s="167">
        <v>264.63610959715453</v>
      </c>
      <c r="O133" s="167">
        <v>288.69124534343547</v>
      </c>
      <c r="P133" s="167">
        <v>270.32732290882279</v>
      </c>
      <c r="Q133" s="167">
        <f>([1]M_F_prov_2015!C131/[1]pop_media_2015!D131)*100000</f>
        <v>271.32311222824109</v>
      </c>
      <c r="R133" s="172">
        <v>313.595405754826</v>
      </c>
      <c r="T133" s="166"/>
    </row>
    <row r="134" spans="1:20" x14ac:dyDescent="0.2">
      <c r="A134" s="161">
        <v>92</v>
      </c>
      <c r="B134" s="161" t="s">
        <v>70</v>
      </c>
      <c r="C134" s="167">
        <v>425.11686112849208</v>
      </c>
      <c r="D134" s="167">
        <v>419.12715190989815</v>
      </c>
      <c r="E134" s="167">
        <v>370.12077625330369</v>
      </c>
      <c r="F134" s="167">
        <v>421.61029076503718</v>
      </c>
      <c r="G134" s="167">
        <v>416.68200680576228</v>
      </c>
      <c r="H134" s="167">
        <v>492.60047888665713</v>
      </c>
      <c r="I134" s="167">
        <v>457.31735124416946</v>
      </c>
      <c r="J134" s="167">
        <v>426.63016770351391</v>
      </c>
      <c r="K134" s="167">
        <v>461.99160015272452</v>
      </c>
      <c r="L134" s="167">
        <v>422.62477969366057</v>
      </c>
      <c r="M134" s="167">
        <v>408.47995668077328</v>
      </c>
      <c r="N134" s="167">
        <v>325.7127805480622</v>
      </c>
      <c r="O134" s="167">
        <v>354.16726623881198</v>
      </c>
      <c r="P134" s="167">
        <v>336.85088069315395</v>
      </c>
      <c r="Q134" s="167">
        <f>([1]M_F_prov_2015!C132/[1]pop_media_2015!D132)*100000</f>
        <v>326.56288116066929</v>
      </c>
      <c r="R134" s="172">
        <v>380.68460280657479</v>
      </c>
      <c r="T134" s="166"/>
    </row>
    <row r="135" spans="1:20" x14ac:dyDescent="0.2">
      <c r="A135" s="161">
        <v>95</v>
      </c>
      <c r="B135" s="161" t="s">
        <v>239</v>
      </c>
      <c r="C135" s="167">
        <v>691.15175643263888</v>
      </c>
      <c r="D135" s="167">
        <v>594.32929905837796</v>
      </c>
      <c r="E135" s="167">
        <v>557.93132193621864</v>
      </c>
      <c r="F135" s="167">
        <v>572.01212324201504</v>
      </c>
      <c r="G135" s="167">
        <v>615.53823464685377</v>
      </c>
      <c r="H135" s="167">
        <v>518.56542236973598</v>
      </c>
      <c r="I135" s="167">
        <v>430.50578416989345</v>
      </c>
      <c r="J135" s="167">
        <v>413.75150784077198</v>
      </c>
      <c r="K135" s="167">
        <v>337.69676283156917</v>
      </c>
      <c r="L135" s="167">
        <v>293.59757114736595</v>
      </c>
      <c r="M135" s="167">
        <v>254.5931838461234</v>
      </c>
      <c r="N135" s="167">
        <v>277.88234069966364</v>
      </c>
      <c r="O135" s="167">
        <v>243.7306714841238</v>
      </c>
      <c r="P135" s="167">
        <v>256.93384106894291</v>
      </c>
      <c r="Q135" s="167">
        <f>([1]M_F_prov_2015!C133/[1]pop_media_2015!D133)*100000</f>
        <v>265.84999521963465</v>
      </c>
      <c r="R135" s="172">
        <v>241.39934988217414</v>
      </c>
      <c r="T135" s="166"/>
    </row>
    <row r="136" spans="1:20" x14ac:dyDescent="0.2">
      <c r="A136" s="161">
        <v>104</v>
      </c>
      <c r="B136" s="161" t="s">
        <v>240</v>
      </c>
      <c r="C136" s="167"/>
      <c r="D136" s="167"/>
      <c r="E136" s="167"/>
      <c r="F136" s="167"/>
      <c r="G136" s="167"/>
      <c r="H136" s="167">
        <v>529.80689379684429</v>
      </c>
      <c r="I136" s="167">
        <v>475.97367658623403</v>
      </c>
      <c r="J136" s="167">
        <v>354.24364241034687</v>
      </c>
      <c r="K136" s="167">
        <v>716.1945125283745</v>
      </c>
      <c r="L136" s="167">
        <v>538.47924652941117</v>
      </c>
      <c r="M136" s="167">
        <v>487.52261360008509</v>
      </c>
      <c r="N136" s="167">
        <v>477.31121285241312</v>
      </c>
      <c r="O136" s="167">
        <v>403.25044296450176</v>
      </c>
      <c r="P136" s="167">
        <v>439.60460705628191</v>
      </c>
      <c r="Q136" s="167">
        <f>([1]M_F_prov_2015!C134/[1]pop_media_2015!D134)*100000</f>
        <v>430.19749124307714</v>
      </c>
      <c r="R136" s="172">
        <v>336.28668885992391</v>
      </c>
      <c r="T136" s="166"/>
    </row>
    <row r="137" spans="1:20" x14ac:dyDescent="0.2">
      <c r="A137" s="161">
        <v>105</v>
      </c>
      <c r="B137" s="161" t="s">
        <v>241</v>
      </c>
      <c r="C137" s="167"/>
      <c r="D137" s="167"/>
      <c r="E137" s="167"/>
      <c r="F137" s="167"/>
      <c r="G137" s="167"/>
      <c r="H137" s="167">
        <v>270.19771197963126</v>
      </c>
      <c r="I137" s="167">
        <v>379.70733060545115</v>
      </c>
      <c r="J137" s="167">
        <v>513.07829644138599</v>
      </c>
      <c r="K137" s="167">
        <v>270.63129955068263</v>
      </c>
      <c r="L137" s="167">
        <v>328.53852505323539</v>
      </c>
      <c r="M137" s="167">
        <v>308.30060179580749</v>
      </c>
      <c r="N137" s="167">
        <v>338.36225691113628</v>
      </c>
      <c r="O137" s="167">
        <v>233.00295600765085</v>
      </c>
      <c r="P137" s="167">
        <v>211.54663129329555</v>
      </c>
      <c r="Q137" s="167">
        <f>([1]M_F_prov_2015!C135/[1]pop_media_2015!D135)*100000</f>
        <v>227.9053583855254</v>
      </c>
      <c r="R137" s="172">
        <v>231.42834097522538</v>
      </c>
      <c r="T137" s="166"/>
    </row>
    <row r="138" spans="1:20" x14ac:dyDescent="0.2">
      <c r="A138" s="161">
        <v>106</v>
      </c>
      <c r="B138" s="161" t="s">
        <v>242</v>
      </c>
      <c r="C138" s="167"/>
      <c r="D138" s="167"/>
      <c r="E138" s="167"/>
      <c r="F138" s="167"/>
      <c r="G138" s="167"/>
      <c r="H138" s="167">
        <v>158.5368211433985</v>
      </c>
      <c r="I138" s="167">
        <v>99.87927214192554</v>
      </c>
      <c r="J138" s="167">
        <v>160.58472304001478</v>
      </c>
      <c r="K138" s="167">
        <v>41.057323844529598</v>
      </c>
      <c r="L138" s="167">
        <v>59.850569806859269</v>
      </c>
      <c r="M138" s="167">
        <v>48.288945280741089</v>
      </c>
      <c r="N138" s="167">
        <v>159.56234328698426</v>
      </c>
      <c r="O138" s="167">
        <v>190.76005961251863</v>
      </c>
      <c r="P138" s="167">
        <v>174.28803338362786</v>
      </c>
      <c r="Q138" s="167">
        <f>([1]M_F_prov_2015!C136/[1]pop_media_2015!D136)*100000</f>
        <v>164.44317435488642</v>
      </c>
      <c r="R138" s="172">
        <v>456.01794168950909</v>
      </c>
      <c r="T138" s="166"/>
    </row>
    <row r="139" spans="1:20" x14ac:dyDescent="0.2">
      <c r="A139" s="161">
        <v>107</v>
      </c>
      <c r="B139" s="161" t="s">
        <v>243</v>
      </c>
      <c r="C139" s="167"/>
      <c r="D139" s="167"/>
      <c r="E139" s="167"/>
      <c r="F139" s="167"/>
      <c r="G139" s="167"/>
      <c r="H139" s="167">
        <v>227.80178943291162</v>
      </c>
      <c r="I139" s="167">
        <v>221.37668626772745</v>
      </c>
      <c r="J139" s="167">
        <v>251.77377318031853</v>
      </c>
      <c r="K139" s="167">
        <v>266.34653614399696</v>
      </c>
      <c r="L139" s="167">
        <v>254.13846672374453</v>
      </c>
      <c r="M139" s="167">
        <v>253.48246811058368</v>
      </c>
      <c r="N139" s="167">
        <v>213.76189733187707</v>
      </c>
      <c r="O139" s="167">
        <v>255.74151394298059</v>
      </c>
      <c r="P139" s="167">
        <v>205.92181211194659</v>
      </c>
      <c r="Q139" s="167">
        <f>([1]M_F_prov_2015!C137/[1]pop_media_2015!D137)*100000</f>
        <v>220.46218602771862</v>
      </c>
      <c r="R139" s="172">
        <v>211.3481742836432</v>
      </c>
      <c r="T139" s="166"/>
    </row>
    <row r="140" spans="1:20" x14ac:dyDescent="0.2">
      <c r="A140" s="163"/>
      <c r="B140" s="163"/>
      <c r="R140" s="172"/>
      <c r="T140" s="166"/>
    </row>
    <row r="141" spans="1:20" x14ac:dyDescent="0.2">
      <c r="R141" s="172"/>
      <c r="T141" s="166"/>
    </row>
  </sheetData>
  <mergeCells count="2">
    <mergeCell ref="C1:R1"/>
    <mergeCell ref="C2:R2"/>
  </mergeCells>
  <pageMargins left="0" right="0" top="0" bottom="0" header="0" footer="0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/>
  </sheetViews>
  <sheetFormatPr defaultRowHeight="14.4" x14ac:dyDescent="0.3"/>
  <cols>
    <col min="1" max="1" width="18.5546875" customWidth="1"/>
    <col min="2" max="2" width="10.6640625" customWidth="1"/>
    <col min="3" max="3" width="10.109375" customWidth="1"/>
    <col min="4" max="4" width="10.6640625" customWidth="1"/>
    <col min="5" max="5" width="9.33203125" bestFit="1" customWidth="1"/>
    <col min="6" max="6" width="10" customWidth="1"/>
    <col min="7" max="7" width="9.44140625" customWidth="1"/>
    <col min="8" max="8" width="9.33203125" bestFit="1" customWidth="1"/>
  </cols>
  <sheetData>
    <row r="1" spans="1:12" ht="15.75" thickBot="1" x14ac:dyDescent="0.3"/>
    <row r="2" spans="1:12" ht="20.399999999999999" x14ac:dyDescent="0.3">
      <c r="A2" s="194" t="s">
        <v>74</v>
      </c>
      <c r="B2" s="196" t="s">
        <v>1</v>
      </c>
      <c r="C2" s="196" t="s">
        <v>2</v>
      </c>
      <c r="D2" s="196" t="s">
        <v>3</v>
      </c>
      <c r="E2" s="196" t="s">
        <v>75</v>
      </c>
      <c r="F2" s="43" t="s">
        <v>76</v>
      </c>
      <c r="G2" s="43" t="s">
        <v>77</v>
      </c>
      <c r="H2" s="43" t="s">
        <v>78</v>
      </c>
    </row>
    <row r="3" spans="1:12" ht="15" thickBot="1" x14ac:dyDescent="0.35">
      <c r="A3" s="195"/>
      <c r="B3" s="197"/>
      <c r="C3" s="197"/>
      <c r="D3" s="197"/>
      <c r="E3" s="197"/>
      <c r="F3" s="44" t="s">
        <v>81</v>
      </c>
      <c r="G3" s="44" t="s">
        <v>81</v>
      </c>
      <c r="H3" s="44" t="s">
        <v>81</v>
      </c>
    </row>
    <row r="4" spans="1:12" ht="15" x14ac:dyDescent="0.25">
      <c r="A4" s="45" t="s">
        <v>79</v>
      </c>
      <c r="B4" s="46">
        <v>131107</v>
      </c>
      <c r="C4" s="46">
        <v>1463</v>
      </c>
      <c r="D4" s="46">
        <v>176423</v>
      </c>
      <c r="E4" s="50">
        <v>1.1158824471614788</v>
      </c>
      <c r="F4" s="47">
        <v>0.5</v>
      </c>
      <c r="G4" s="47">
        <v>-2.6</v>
      </c>
      <c r="H4" s="47">
        <v>0.7</v>
      </c>
      <c r="J4" s="42"/>
      <c r="K4" s="42"/>
      <c r="L4" s="42"/>
    </row>
    <row r="5" spans="1:12" ht="15" x14ac:dyDescent="0.25">
      <c r="A5" s="45" t="s">
        <v>73</v>
      </c>
      <c r="B5" s="46">
        <v>9360</v>
      </c>
      <c r="C5" s="46">
        <v>274</v>
      </c>
      <c r="D5" s="46">
        <v>15790</v>
      </c>
      <c r="E5" s="50">
        <v>2.9273504273504272</v>
      </c>
      <c r="F5" s="55">
        <v>2</v>
      </c>
      <c r="G5" s="47">
        <v>-10.199999999999999</v>
      </c>
      <c r="H5" s="47">
        <v>-0.4</v>
      </c>
      <c r="J5" s="42"/>
      <c r="K5" s="42"/>
      <c r="L5" s="42"/>
    </row>
    <row r="6" spans="1:12" ht="15" x14ac:dyDescent="0.25">
      <c r="A6" s="45" t="s">
        <v>80</v>
      </c>
      <c r="B6" s="46">
        <v>35324</v>
      </c>
      <c r="C6" s="46">
        <v>1546</v>
      </c>
      <c r="D6" s="46">
        <v>56962</v>
      </c>
      <c r="E6" s="50">
        <v>4.3766277884724269</v>
      </c>
      <c r="F6" s="47">
        <v>1.2</v>
      </c>
      <c r="G6" s="50">
        <v>-4.5999999999999996</v>
      </c>
      <c r="H6" s="50">
        <v>1.9</v>
      </c>
      <c r="J6" s="42"/>
      <c r="K6" s="42"/>
      <c r="L6" s="42"/>
    </row>
    <row r="7" spans="1:12" ht="15.75" thickBot="1" x14ac:dyDescent="0.3">
      <c r="A7" s="48" t="s">
        <v>9</v>
      </c>
      <c r="B7" s="49">
        <v>175791</v>
      </c>
      <c r="C7" s="49">
        <v>3283</v>
      </c>
      <c r="D7" s="49">
        <v>249175</v>
      </c>
      <c r="E7" s="51">
        <v>1.8675586349699358</v>
      </c>
      <c r="F7" s="51">
        <v>0.7</v>
      </c>
      <c r="G7" s="51">
        <v>-4.2</v>
      </c>
      <c r="H7" s="51">
        <v>0.9</v>
      </c>
      <c r="J7" s="42"/>
      <c r="K7" s="42"/>
      <c r="L7" s="42"/>
    </row>
  </sheetData>
  <mergeCells count="5"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5"/>
  <sheetViews>
    <sheetView workbookViewId="0"/>
  </sheetViews>
  <sheetFormatPr defaultRowHeight="14.4" x14ac:dyDescent="0.3"/>
  <cols>
    <col min="1" max="1" width="13.44140625" bestFit="1" customWidth="1"/>
    <col min="2" max="4" width="9.33203125" bestFit="1" customWidth="1"/>
    <col min="5" max="5" width="9.88671875" bestFit="1" customWidth="1"/>
    <col min="6" max="6" width="9.33203125" bestFit="1" customWidth="1"/>
    <col min="7" max="7" width="9.88671875" bestFit="1" customWidth="1"/>
  </cols>
  <sheetData>
    <row r="2" spans="1:7" ht="15.75" thickBot="1" x14ac:dyDescent="0.3">
      <c r="A2">
        <v>2016</v>
      </c>
    </row>
    <row r="3" spans="1:7" ht="15" customHeight="1" x14ac:dyDescent="0.3">
      <c r="A3" s="194" t="s">
        <v>88</v>
      </c>
      <c r="B3" s="196" t="s">
        <v>2</v>
      </c>
      <c r="C3" s="196"/>
      <c r="D3" s="196"/>
      <c r="E3" s="196" t="s">
        <v>3</v>
      </c>
      <c r="F3" s="196"/>
      <c r="G3" s="196"/>
    </row>
    <row r="4" spans="1:7" ht="15" thickBot="1" x14ac:dyDescent="0.35">
      <c r="A4" s="198"/>
      <c r="B4" s="44" t="s">
        <v>84</v>
      </c>
      <c r="C4" s="44" t="s">
        <v>85</v>
      </c>
      <c r="D4" s="44" t="s">
        <v>9</v>
      </c>
      <c r="E4" s="44" t="s">
        <v>84</v>
      </c>
      <c r="F4" s="44" t="s">
        <v>85</v>
      </c>
      <c r="G4" s="44" t="s">
        <v>9</v>
      </c>
    </row>
    <row r="5" spans="1:7" ht="15" x14ac:dyDescent="0.25">
      <c r="A5" s="56" t="s">
        <v>89</v>
      </c>
      <c r="B5" s="61">
        <v>5</v>
      </c>
      <c r="C5" s="61">
        <v>4</v>
      </c>
      <c r="D5" s="61">
        <v>9</v>
      </c>
      <c r="E5" s="61">
        <v>1529</v>
      </c>
      <c r="F5" s="61">
        <v>1231</v>
      </c>
      <c r="G5" s="61">
        <v>2760</v>
      </c>
    </row>
    <row r="6" spans="1:7" ht="15" x14ac:dyDescent="0.25">
      <c r="A6" s="56" t="s">
        <v>107</v>
      </c>
      <c r="B6" s="61">
        <v>7</v>
      </c>
      <c r="C6" s="61">
        <v>9</v>
      </c>
      <c r="D6" s="61">
        <v>16</v>
      </c>
      <c r="E6" s="61">
        <v>2011</v>
      </c>
      <c r="F6" s="61">
        <v>1667</v>
      </c>
      <c r="G6" s="61">
        <v>3678</v>
      </c>
    </row>
    <row r="7" spans="1:7" ht="15" x14ac:dyDescent="0.25">
      <c r="A7" s="56" t="s">
        <v>108</v>
      </c>
      <c r="B7" s="61">
        <v>15</v>
      </c>
      <c r="C7" s="61">
        <v>9</v>
      </c>
      <c r="D7" s="61">
        <v>24</v>
      </c>
      <c r="E7" s="61">
        <v>2981</v>
      </c>
      <c r="F7" s="61">
        <v>2425</v>
      </c>
      <c r="G7" s="61">
        <v>5406</v>
      </c>
    </row>
    <row r="8" spans="1:7" ht="15" x14ac:dyDescent="0.25">
      <c r="A8" s="56" t="s">
        <v>90</v>
      </c>
      <c r="B8" s="61">
        <v>128</v>
      </c>
      <c r="C8" s="61">
        <v>30</v>
      </c>
      <c r="D8" s="61">
        <v>158</v>
      </c>
      <c r="E8" s="61">
        <v>11931</v>
      </c>
      <c r="F8" s="61">
        <v>6989</v>
      </c>
      <c r="G8" s="61">
        <v>18920</v>
      </c>
    </row>
    <row r="9" spans="1:7" ht="15" x14ac:dyDescent="0.25">
      <c r="A9" s="56" t="s">
        <v>91</v>
      </c>
      <c r="B9" s="61">
        <v>207</v>
      </c>
      <c r="C9" s="61">
        <v>53</v>
      </c>
      <c r="D9" s="61">
        <v>260</v>
      </c>
      <c r="E9" s="61">
        <v>16867</v>
      </c>
      <c r="F9" s="61">
        <v>10137</v>
      </c>
      <c r="G9" s="61">
        <v>27004</v>
      </c>
    </row>
    <row r="10" spans="1:7" ht="15" x14ac:dyDescent="0.25">
      <c r="A10" s="56" t="s">
        <v>92</v>
      </c>
      <c r="B10" s="61">
        <v>194</v>
      </c>
      <c r="C10" s="61">
        <v>42</v>
      </c>
      <c r="D10" s="61">
        <v>236</v>
      </c>
      <c r="E10" s="61">
        <v>15215</v>
      </c>
      <c r="F10" s="61">
        <v>9517</v>
      </c>
      <c r="G10" s="61">
        <v>24732</v>
      </c>
    </row>
    <row r="11" spans="1:7" ht="15" x14ac:dyDescent="0.25">
      <c r="A11" s="56" t="s">
        <v>93</v>
      </c>
      <c r="B11" s="61">
        <v>172</v>
      </c>
      <c r="C11" s="61">
        <v>30</v>
      </c>
      <c r="D11" s="61">
        <v>202</v>
      </c>
      <c r="E11" s="61">
        <v>13076</v>
      </c>
      <c r="F11" s="61">
        <v>8078</v>
      </c>
      <c r="G11" s="61">
        <v>21154</v>
      </c>
    </row>
    <row r="12" spans="1:7" ht="15" x14ac:dyDescent="0.25">
      <c r="A12" s="56" t="s">
        <v>94</v>
      </c>
      <c r="B12" s="61">
        <v>176</v>
      </c>
      <c r="C12" s="61">
        <v>31</v>
      </c>
      <c r="D12" s="61">
        <v>207</v>
      </c>
      <c r="E12" s="61">
        <v>12728</v>
      </c>
      <c r="F12" s="61">
        <v>8053</v>
      </c>
      <c r="G12" s="61">
        <v>20781</v>
      </c>
    </row>
    <row r="13" spans="1:7" ht="15" x14ac:dyDescent="0.25">
      <c r="A13" s="56" t="s">
        <v>95</v>
      </c>
      <c r="B13" s="61">
        <v>189</v>
      </c>
      <c r="C13" s="61">
        <v>36</v>
      </c>
      <c r="D13" s="61">
        <v>225</v>
      </c>
      <c r="E13" s="61">
        <v>13595</v>
      </c>
      <c r="F13" s="61">
        <v>8471</v>
      </c>
      <c r="G13" s="61">
        <v>22066</v>
      </c>
    </row>
    <row r="14" spans="1:7" ht="15" x14ac:dyDescent="0.25">
      <c r="A14" s="56" t="s">
        <v>96</v>
      </c>
      <c r="B14" s="61">
        <v>195</v>
      </c>
      <c r="C14" s="61">
        <v>46</v>
      </c>
      <c r="D14" s="61">
        <v>241</v>
      </c>
      <c r="E14" s="61">
        <v>13227</v>
      </c>
      <c r="F14" s="61">
        <v>8430</v>
      </c>
      <c r="G14" s="61">
        <v>21657</v>
      </c>
    </row>
    <row r="15" spans="1:7" ht="15" x14ac:dyDescent="0.25">
      <c r="A15" s="56" t="s">
        <v>97</v>
      </c>
      <c r="B15" s="61">
        <v>192</v>
      </c>
      <c r="C15" s="61">
        <v>30</v>
      </c>
      <c r="D15" s="61">
        <v>222</v>
      </c>
      <c r="E15" s="61">
        <v>11965</v>
      </c>
      <c r="F15" s="61">
        <v>7743</v>
      </c>
      <c r="G15" s="61">
        <v>19708</v>
      </c>
    </row>
    <row r="16" spans="1:7" ht="15" x14ac:dyDescent="0.25">
      <c r="A16" s="56" t="s">
        <v>98</v>
      </c>
      <c r="B16" s="61">
        <v>178</v>
      </c>
      <c r="C16" s="61">
        <v>34</v>
      </c>
      <c r="D16" s="61">
        <v>212</v>
      </c>
      <c r="E16" s="61">
        <v>9283</v>
      </c>
      <c r="F16" s="61">
        <v>5822</v>
      </c>
      <c r="G16" s="61">
        <v>15105</v>
      </c>
    </row>
    <row r="17" spans="1:7" ht="15" x14ac:dyDescent="0.25">
      <c r="A17" s="56" t="s">
        <v>99</v>
      </c>
      <c r="B17" s="61">
        <v>151</v>
      </c>
      <c r="C17" s="61">
        <v>41</v>
      </c>
      <c r="D17" s="61">
        <v>192</v>
      </c>
      <c r="E17" s="61">
        <v>6847</v>
      </c>
      <c r="F17" s="61">
        <v>4258</v>
      </c>
      <c r="G17" s="61">
        <v>11105</v>
      </c>
    </row>
    <row r="18" spans="1:7" ht="15" x14ac:dyDescent="0.25">
      <c r="A18" s="56" t="s">
        <v>100</v>
      </c>
      <c r="B18" s="61">
        <v>158</v>
      </c>
      <c r="C18" s="61">
        <v>57</v>
      </c>
      <c r="D18" s="61">
        <v>215</v>
      </c>
      <c r="E18" s="61">
        <v>5372</v>
      </c>
      <c r="F18" s="61">
        <v>3696</v>
      </c>
      <c r="G18" s="61">
        <v>9068</v>
      </c>
    </row>
    <row r="19" spans="1:7" ht="15" x14ac:dyDescent="0.25">
      <c r="A19" s="56" t="s">
        <v>101</v>
      </c>
      <c r="B19" s="61">
        <v>128</v>
      </c>
      <c r="C19" s="61">
        <v>46</v>
      </c>
      <c r="D19" s="61">
        <v>174</v>
      </c>
      <c r="E19" s="61">
        <v>4223</v>
      </c>
      <c r="F19" s="61">
        <v>2947</v>
      </c>
      <c r="G19" s="61">
        <v>7170</v>
      </c>
    </row>
    <row r="20" spans="1:7" ht="15" x14ac:dyDescent="0.25">
      <c r="A20" s="56" t="s">
        <v>102</v>
      </c>
      <c r="B20" s="61">
        <v>171</v>
      </c>
      <c r="C20" s="61">
        <v>62</v>
      </c>
      <c r="D20" s="61">
        <v>233</v>
      </c>
      <c r="E20" s="61">
        <v>4079</v>
      </c>
      <c r="F20" s="61">
        <v>2758</v>
      </c>
      <c r="G20" s="61">
        <v>6837</v>
      </c>
    </row>
    <row r="21" spans="1:7" ht="15" x14ac:dyDescent="0.25">
      <c r="A21" s="56" t="s">
        <v>103</v>
      </c>
      <c r="B21" s="61">
        <v>163</v>
      </c>
      <c r="C21" s="61">
        <v>52</v>
      </c>
      <c r="D21" s="61">
        <v>215</v>
      </c>
      <c r="E21" s="61">
        <v>2828</v>
      </c>
      <c r="F21" s="61">
        <v>1748</v>
      </c>
      <c r="G21" s="61">
        <v>4576</v>
      </c>
    </row>
    <row r="22" spans="1:7" ht="15" x14ac:dyDescent="0.25">
      <c r="A22" s="56" t="s">
        <v>104</v>
      </c>
      <c r="B22" s="61">
        <v>101</v>
      </c>
      <c r="C22" s="61">
        <v>35</v>
      </c>
      <c r="D22" s="61">
        <v>136</v>
      </c>
      <c r="E22" s="61">
        <v>1394</v>
      </c>
      <c r="F22" s="61">
        <v>771</v>
      </c>
      <c r="G22" s="61">
        <v>2165</v>
      </c>
    </row>
    <row r="23" spans="1:7" ht="15" x14ac:dyDescent="0.25">
      <c r="A23" s="56" t="s">
        <v>105</v>
      </c>
      <c r="B23" s="61">
        <v>62</v>
      </c>
      <c r="C23" s="61">
        <v>10</v>
      </c>
      <c r="D23" s="61">
        <v>72</v>
      </c>
      <c r="E23" s="61">
        <v>335</v>
      </c>
      <c r="F23" s="61">
        <v>199</v>
      </c>
      <c r="G23" s="61">
        <v>534</v>
      </c>
    </row>
    <row r="24" spans="1:7" ht="15.75" thickBot="1" x14ac:dyDescent="0.3">
      <c r="A24" s="56" t="s">
        <v>106</v>
      </c>
      <c r="B24" s="61">
        <v>27</v>
      </c>
      <c r="C24" s="61">
        <v>7</v>
      </c>
      <c r="D24" s="61">
        <v>34</v>
      </c>
      <c r="E24" s="61">
        <v>2507</v>
      </c>
      <c r="F24" s="61">
        <v>2242</v>
      </c>
      <c r="G24" s="61">
        <v>4749</v>
      </c>
    </row>
    <row r="25" spans="1:7" ht="15.75" thickBot="1" x14ac:dyDescent="0.3">
      <c r="A25" s="59" t="s">
        <v>9</v>
      </c>
      <c r="B25" s="62">
        <v>2619</v>
      </c>
      <c r="C25" s="62">
        <v>664</v>
      </c>
      <c r="D25" s="62">
        <v>3283</v>
      </c>
      <c r="E25" s="62">
        <v>151993</v>
      </c>
      <c r="F25" s="62">
        <v>97182</v>
      </c>
      <c r="G25" s="62">
        <v>249175</v>
      </c>
    </row>
  </sheetData>
  <mergeCells count="3">
    <mergeCell ref="A3:A4"/>
    <mergeCell ref="B3:D3"/>
    <mergeCell ref="E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2"/>
  <sheetViews>
    <sheetView zoomScale="70" zoomScaleNormal="70" workbookViewId="0"/>
  </sheetViews>
  <sheetFormatPr defaultColWidth="17.109375" defaultRowHeight="14.4" x14ac:dyDescent="0.3"/>
  <cols>
    <col min="1" max="1" width="17.109375" style="20"/>
    <col min="2" max="2" width="20.109375" style="20" bestFit="1" customWidth="1"/>
    <col min="3" max="3" width="27.33203125" style="20" customWidth="1"/>
    <col min="4" max="4" width="12" style="20" customWidth="1"/>
    <col min="5" max="5" width="11.6640625" style="20" customWidth="1"/>
    <col min="6" max="6" width="7" style="20" customWidth="1"/>
    <col min="7" max="7" width="11.88671875" style="20" customWidth="1"/>
    <col min="9" max="9" width="13.33203125" customWidth="1"/>
    <col min="10" max="10" width="10.44140625" customWidth="1"/>
    <col min="11" max="11" width="31" customWidth="1"/>
    <col min="12" max="13" width="13.6640625" customWidth="1"/>
    <col min="16" max="16" width="5.88671875" customWidth="1"/>
    <col min="18" max="18" width="23.5546875" bestFit="1" customWidth="1"/>
    <col min="19" max="19" width="4" bestFit="1" customWidth="1"/>
    <col min="20" max="20" width="4" customWidth="1"/>
    <col min="21" max="21" width="11.33203125" bestFit="1" customWidth="1"/>
    <col min="22" max="22" width="6.109375" customWidth="1"/>
    <col min="23" max="24" width="7" bestFit="1" customWidth="1"/>
    <col min="25" max="25" width="5.88671875" customWidth="1"/>
    <col min="26" max="26" width="10.33203125" bestFit="1" customWidth="1"/>
    <col min="27" max="27" width="7" bestFit="1" customWidth="1"/>
    <col min="28" max="28" width="6.109375" bestFit="1" customWidth="1"/>
    <col min="30" max="31" width="5" bestFit="1" customWidth="1"/>
    <col min="32" max="32" width="4.109375" customWidth="1"/>
    <col min="33" max="34" width="5" bestFit="1" customWidth="1"/>
    <col min="35" max="35" width="3.5546875" customWidth="1"/>
    <col min="36" max="37" width="6.5546875" bestFit="1" customWidth="1"/>
  </cols>
  <sheetData>
    <row r="1" spans="1:24" ht="15" x14ac:dyDescent="0.25">
      <c r="A1" s="19">
        <v>2015</v>
      </c>
      <c r="B1" s="19"/>
      <c r="C1" s="19"/>
      <c r="D1" s="19"/>
      <c r="E1" s="19"/>
      <c r="F1" s="15"/>
      <c r="G1"/>
    </row>
    <row r="2" spans="1:24" ht="15" x14ac:dyDescent="0.25">
      <c r="B2" s="20" t="s">
        <v>18</v>
      </c>
      <c r="C2" s="20">
        <v>602</v>
      </c>
      <c r="D2" s="21"/>
      <c r="F2"/>
      <c r="G2"/>
      <c r="H2" s="22" t="s">
        <v>54</v>
      </c>
    </row>
    <row r="3" spans="1:24" ht="15" x14ac:dyDescent="0.25">
      <c r="B3" s="20" t="s">
        <v>19</v>
      </c>
      <c r="C3" s="20">
        <v>251</v>
      </c>
      <c r="D3" s="21"/>
      <c r="F3" s="23"/>
      <c r="G3"/>
      <c r="V3" s="24" t="s">
        <v>20</v>
      </c>
      <c r="W3" s="24" t="s">
        <v>21</v>
      </c>
      <c r="X3" s="24" t="s">
        <v>22</v>
      </c>
    </row>
    <row r="4" spans="1:24" ht="30" x14ac:dyDescent="0.25">
      <c r="B4" s="20" t="s">
        <v>23</v>
      </c>
      <c r="C4" s="20">
        <v>105</v>
      </c>
      <c r="D4" s="21"/>
      <c r="F4"/>
      <c r="G4"/>
      <c r="V4" s="25">
        <v>589</v>
      </c>
      <c r="W4" s="26" t="s">
        <v>24</v>
      </c>
      <c r="X4" s="26" t="s">
        <v>25</v>
      </c>
    </row>
    <row r="5" spans="1:24" ht="30" x14ac:dyDescent="0.25">
      <c r="B5" s="20" t="s">
        <v>26</v>
      </c>
      <c r="C5" s="20">
        <v>773</v>
      </c>
      <c r="D5" s="21"/>
      <c r="F5"/>
      <c r="G5"/>
      <c r="V5" s="25">
        <v>222228</v>
      </c>
      <c r="W5" s="26" t="s">
        <v>10</v>
      </c>
      <c r="X5" s="26" t="s">
        <v>27</v>
      </c>
    </row>
    <row r="6" spans="1:24" ht="30" x14ac:dyDescent="0.25">
      <c r="B6" s="20" t="s">
        <v>27</v>
      </c>
      <c r="C6" s="20">
        <v>1468</v>
      </c>
      <c r="D6" s="21"/>
      <c r="F6"/>
      <c r="G6"/>
      <c r="V6" s="25">
        <v>2429</v>
      </c>
      <c r="W6" s="26" t="s">
        <v>11</v>
      </c>
      <c r="X6" s="26" t="s">
        <v>28</v>
      </c>
    </row>
    <row r="7" spans="1:24" ht="15" x14ac:dyDescent="0.25">
      <c r="B7" s="20" t="s">
        <v>29</v>
      </c>
      <c r="C7" s="20">
        <v>157</v>
      </c>
      <c r="D7" s="21"/>
      <c r="F7"/>
      <c r="G7"/>
      <c r="V7" s="25">
        <v>181</v>
      </c>
      <c r="W7" s="26" t="s">
        <v>12</v>
      </c>
      <c r="X7" s="26" t="s">
        <v>30</v>
      </c>
    </row>
    <row r="8" spans="1:24" ht="30" x14ac:dyDescent="0.25">
      <c r="B8" s="20" t="s">
        <v>31</v>
      </c>
      <c r="C8" s="20">
        <v>72</v>
      </c>
      <c r="D8" s="21"/>
      <c r="F8"/>
      <c r="G8"/>
      <c r="V8" s="25">
        <v>20642</v>
      </c>
      <c r="W8" s="26" t="s">
        <v>13</v>
      </c>
      <c r="X8" s="26" t="s">
        <v>32</v>
      </c>
    </row>
    <row r="9" spans="1:24" ht="30" x14ac:dyDescent="0.25">
      <c r="C9" s="20">
        <v>3428</v>
      </c>
      <c r="D9" s="21"/>
      <c r="F9"/>
      <c r="G9"/>
      <c r="V9" s="25">
        <v>17394</v>
      </c>
      <c r="W9" s="26" t="s">
        <v>14</v>
      </c>
      <c r="X9" s="26" t="s">
        <v>33</v>
      </c>
    </row>
    <row r="10" spans="1:24" ht="16.5" customHeight="1" x14ac:dyDescent="0.25">
      <c r="A10" s="27">
        <v>2016</v>
      </c>
      <c r="B10" s="27"/>
      <c r="C10" s="27"/>
      <c r="D10" s="27"/>
      <c r="E10" s="27"/>
      <c r="F10" s="27"/>
      <c r="V10" s="25">
        <v>11301</v>
      </c>
      <c r="W10" s="26" t="s">
        <v>15</v>
      </c>
      <c r="X10" s="26" t="s">
        <v>23</v>
      </c>
    </row>
    <row r="11" spans="1:24" ht="31.2" x14ac:dyDescent="0.3">
      <c r="A11" s="20">
        <v>1</v>
      </c>
      <c r="B11" s="20" t="s">
        <v>18</v>
      </c>
      <c r="C11" s="20">
        <v>570</v>
      </c>
      <c r="E11" s="21">
        <f>(C11-C2)/C2*100</f>
        <v>-5.3156146179401995</v>
      </c>
      <c r="G11"/>
      <c r="H11" s="38" t="s">
        <v>38</v>
      </c>
      <c r="I11" s="39">
        <v>2.9328531000771805</v>
      </c>
      <c r="J11" s="39">
        <v>1.58</v>
      </c>
      <c r="K11" s="40" t="s">
        <v>39</v>
      </c>
      <c r="L11" s="39">
        <v>0.66116669592183019</v>
      </c>
      <c r="M11" s="39">
        <v>0.65933000436321321</v>
      </c>
      <c r="N11" s="39">
        <v>0.53090974534329172</v>
      </c>
      <c r="V11" s="25">
        <v>42793</v>
      </c>
      <c r="W11" s="26" t="s">
        <v>16</v>
      </c>
      <c r="X11" s="26" t="s">
        <v>26</v>
      </c>
    </row>
    <row r="12" spans="1:24" ht="31.2" x14ac:dyDescent="0.3">
      <c r="A12" s="20">
        <v>2</v>
      </c>
      <c r="B12" s="20" t="s">
        <v>19</v>
      </c>
      <c r="C12" s="20">
        <v>275</v>
      </c>
      <c r="D12" s="21"/>
      <c r="E12" s="21">
        <f t="shared" ref="E12:E18" si="0">(C12-C3)/C3*100</f>
        <v>9.5617529880478092</v>
      </c>
      <c r="G12"/>
      <c r="H12" s="38" t="s">
        <v>40</v>
      </c>
      <c r="I12" s="39">
        <v>108.82428608181117</v>
      </c>
      <c r="J12" s="39">
        <v>94.36</v>
      </c>
      <c r="K12" s="40" t="s">
        <v>41</v>
      </c>
      <c r="L12" s="39">
        <v>65.31</v>
      </c>
      <c r="M12" s="39">
        <v>33.960343239443446</v>
      </c>
      <c r="N12" s="39">
        <v>41.01</v>
      </c>
      <c r="V12" s="25">
        <v>374</v>
      </c>
      <c r="W12" s="26" t="s">
        <v>34</v>
      </c>
      <c r="X12" s="26" t="s">
        <v>35</v>
      </c>
    </row>
    <row r="13" spans="1:24" ht="30" x14ac:dyDescent="0.25">
      <c r="A13" s="20">
        <v>3</v>
      </c>
      <c r="B13" s="20" t="s">
        <v>23</v>
      </c>
      <c r="C13" s="20">
        <v>116</v>
      </c>
      <c r="E13" s="21">
        <f t="shared" si="0"/>
        <v>10.476190476190476</v>
      </c>
      <c r="G13"/>
      <c r="V13" s="25">
        <v>7541</v>
      </c>
      <c r="W13" s="26" t="s">
        <v>36</v>
      </c>
      <c r="X13" s="26" t="s">
        <v>37</v>
      </c>
    </row>
    <row r="14" spans="1:24" ht="15" x14ac:dyDescent="0.25">
      <c r="A14" s="20">
        <v>4</v>
      </c>
      <c r="B14" s="20" t="s">
        <v>26</v>
      </c>
      <c r="C14" s="20">
        <v>657</v>
      </c>
      <c r="E14" s="21">
        <f t="shared" si="0"/>
        <v>-15.006468305304011</v>
      </c>
      <c r="G14"/>
      <c r="I14" s="9"/>
      <c r="J14" s="9"/>
      <c r="K14" s="9"/>
      <c r="L14" s="9"/>
      <c r="M14" s="9"/>
      <c r="N14" s="9"/>
      <c r="O14" s="9"/>
      <c r="P14" s="9"/>
    </row>
    <row r="15" spans="1:24" ht="15" x14ac:dyDescent="0.25">
      <c r="A15" s="20">
        <v>5</v>
      </c>
      <c r="B15" s="20" t="s">
        <v>27</v>
      </c>
      <c r="C15" s="20">
        <v>1470</v>
      </c>
      <c r="E15" s="21">
        <f t="shared" si="0"/>
        <v>0.13623978201634876</v>
      </c>
      <c r="O15" s="28"/>
    </row>
    <row r="16" spans="1:24" ht="15" x14ac:dyDescent="0.25">
      <c r="A16" s="20">
        <v>6</v>
      </c>
      <c r="B16" s="20" t="s">
        <v>29</v>
      </c>
      <c r="C16" s="20">
        <v>136</v>
      </c>
      <c r="E16" s="21">
        <f t="shared" si="0"/>
        <v>-13.375796178343949</v>
      </c>
      <c r="O16" s="28"/>
    </row>
    <row r="17" spans="1:37" ht="15" customHeight="1" x14ac:dyDescent="0.25">
      <c r="A17" s="20">
        <v>7</v>
      </c>
      <c r="B17" s="20" t="s">
        <v>31</v>
      </c>
      <c r="C17" s="20">
        <v>59</v>
      </c>
      <c r="E17" s="21">
        <f t="shared" si="0"/>
        <v>-18.055555555555554</v>
      </c>
      <c r="G17"/>
      <c r="J17" s="200" t="s">
        <v>55</v>
      </c>
      <c r="K17" s="200"/>
      <c r="L17" s="200"/>
      <c r="M17" s="200"/>
      <c r="N17" s="200"/>
      <c r="O17" s="200"/>
    </row>
    <row r="18" spans="1:37" ht="15" x14ac:dyDescent="0.25">
      <c r="C18" s="20">
        <v>3283</v>
      </c>
      <c r="E18" s="21">
        <f t="shared" si="0"/>
        <v>-4.229871645274212</v>
      </c>
      <c r="G18"/>
      <c r="H18" s="7"/>
      <c r="I18" s="7"/>
      <c r="J18" s="7"/>
      <c r="K18" s="7"/>
      <c r="L18" s="7"/>
      <c r="M18" s="7"/>
      <c r="N18" s="7"/>
      <c r="O18" s="17"/>
      <c r="P18" s="17"/>
      <c r="Q18" s="17"/>
      <c r="R18" s="17"/>
    </row>
    <row r="19" spans="1:37" ht="15" customHeight="1" x14ac:dyDescent="0.25">
      <c r="N19" s="7"/>
      <c r="O19" s="17"/>
      <c r="P19" s="17"/>
      <c r="Q19" s="17"/>
      <c r="R19" s="17"/>
      <c r="W19" t="s">
        <v>42</v>
      </c>
      <c r="X19" t="s">
        <v>42</v>
      </c>
      <c r="AA19" t="s">
        <v>6</v>
      </c>
      <c r="AB19" t="s">
        <v>6</v>
      </c>
      <c r="AD19" t="s">
        <v>5</v>
      </c>
      <c r="AE19" t="s">
        <v>5</v>
      </c>
    </row>
    <row r="20" spans="1:37" ht="15" customHeight="1" x14ac:dyDescent="0.25">
      <c r="C20" s="20" t="s">
        <v>43</v>
      </c>
      <c r="D20" s="20" t="s">
        <v>44</v>
      </c>
      <c r="E20" s="20" t="s">
        <v>18</v>
      </c>
      <c r="F20" s="20" t="s">
        <v>45</v>
      </c>
      <c r="H20" s="199"/>
      <c r="I20" s="199"/>
      <c r="J20" s="199"/>
      <c r="K20" s="199"/>
      <c r="L20" s="199"/>
      <c r="M20" s="199"/>
      <c r="O20" s="17"/>
      <c r="P20" s="35"/>
      <c r="Q20" s="35"/>
      <c r="R20" s="35"/>
      <c r="W20">
        <v>2016</v>
      </c>
      <c r="X20">
        <v>2015</v>
      </c>
      <c r="AA20">
        <v>2016</v>
      </c>
      <c r="AB20">
        <v>2015</v>
      </c>
      <c r="AD20">
        <v>2016</v>
      </c>
      <c r="AE20">
        <v>2015</v>
      </c>
      <c r="AG20">
        <v>2016</v>
      </c>
      <c r="AH20">
        <v>2015</v>
      </c>
      <c r="AJ20">
        <v>2016</v>
      </c>
      <c r="AK20">
        <v>2015</v>
      </c>
    </row>
    <row r="21" spans="1:37" ht="15" x14ac:dyDescent="0.25">
      <c r="A21" s="20">
        <v>2001</v>
      </c>
      <c r="B21" s="20">
        <v>7096</v>
      </c>
      <c r="C21" s="20">
        <v>3847</v>
      </c>
      <c r="D21" s="20">
        <v>1426</v>
      </c>
      <c r="E21" s="20">
        <v>1032</v>
      </c>
      <c r="F21" s="20">
        <v>366</v>
      </c>
      <c r="O21" s="30"/>
      <c r="P21" s="36"/>
      <c r="Q21" s="37"/>
      <c r="R21" s="37"/>
      <c r="U21" s="20">
        <v>1</v>
      </c>
      <c r="V21" s="20" t="s">
        <v>18</v>
      </c>
      <c r="W21" s="10">
        <f>R32</f>
        <v>0</v>
      </c>
      <c r="X21">
        <f>Q32</f>
        <v>0</v>
      </c>
      <c r="Z21" s="20" t="s">
        <v>18</v>
      </c>
      <c r="AA21" s="29">
        <v>21155</v>
      </c>
      <c r="AB21" s="29">
        <v>20511</v>
      </c>
      <c r="AC21" s="20" t="s">
        <v>18</v>
      </c>
      <c r="AD21">
        <v>570</v>
      </c>
      <c r="AE21">
        <v>602</v>
      </c>
      <c r="AG21" s="16" t="e">
        <f>AD21/W21*100</f>
        <v>#DIV/0!</v>
      </c>
      <c r="AH21" s="9" t="e">
        <f>AE21/X21*100</f>
        <v>#DIV/0!</v>
      </c>
      <c r="AJ21" s="16" t="e">
        <f>AA21/W21*100</f>
        <v>#DIV/0!</v>
      </c>
      <c r="AK21" s="16" t="e">
        <f>AB21/X21*100</f>
        <v>#DIV/0!</v>
      </c>
    </row>
    <row r="22" spans="1:37" ht="15" x14ac:dyDescent="0.25">
      <c r="A22" s="20">
        <v>2002</v>
      </c>
      <c r="B22" s="20">
        <v>6980</v>
      </c>
      <c r="C22" s="20">
        <v>3653</v>
      </c>
      <c r="D22" s="20">
        <v>1359</v>
      </c>
      <c r="E22" s="20">
        <v>1226</v>
      </c>
      <c r="F22" s="20">
        <v>326</v>
      </c>
      <c r="O22" s="30"/>
      <c r="P22" s="36"/>
      <c r="Q22" s="37"/>
      <c r="R22" s="37"/>
      <c r="U22" s="20">
        <v>2</v>
      </c>
      <c r="V22" s="20" t="s">
        <v>19</v>
      </c>
      <c r="W22" s="25">
        <v>17394</v>
      </c>
      <c r="X22">
        <f>Q26</f>
        <v>0</v>
      </c>
      <c r="Z22" s="20" t="s">
        <v>46</v>
      </c>
      <c r="AA22" s="29">
        <v>16413</v>
      </c>
      <c r="AB22" s="29">
        <v>16454</v>
      </c>
      <c r="AC22" s="20" t="s">
        <v>46</v>
      </c>
      <c r="AD22">
        <v>275</v>
      </c>
      <c r="AE22">
        <v>251</v>
      </c>
      <c r="AG22" s="16">
        <f t="shared" ref="AG22:AH28" si="1">AD22/W22*100</f>
        <v>1.5810049442336438</v>
      </c>
      <c r="AH22" s="9" t="e">
        <f t="shared" si="1"/>
        <v>#DIV/0!</v>
      </c>
      <c r="AJ22" s="16">
        <f t="shared" ref="AJ22:AK28" si="2">AA22/W22*100</f>
        <v>94.360124180751981</v>
      </c>
      <c r="AK22" s="16" t="e">
        <f t="shared" si="2"/>
        <v>#DIV/0!</v>
      </c>
    </row>
    <row r="23" spans="1:37" ht="15" x14ac:dyDescent="0.25">
      <c r="A23" s="20">
        <v>2003</v>
      </c>
      <c r="B23" s="20">
        <v>6563</v>
      </c>
      <c r="C23" s="20">
        <v>3376</v>
      </c>
      <c r="D23" s="20">
        <v>1555</v>
      </c>
      <c r="E23" s="20">
        <v>871</v>
      </c>
      <c r="F23" s="20">
        <v>355</v>
      </c>
      <c r="O23" s="30"/>
      <c r="P23" s="36"/>
      <c r="Q23" s="37"/>
      <c r="R23" s="37"/>
      <c r="U23" s="20">
        <v>3</v>
      </c>
      <c r="V23" s="20" t="s">
        <v>23</v>
      </c>
      <c r="W23" s="25">
        <v>11301</v>
      </c>
      <c r="X23">
        <f>Q27</f>
        <v>0</v>
      </c>
      <c r="Z23" s="20" t="s">
        <v>23</v>
      </c>
      <c r="AA23" s="29">
        <v>11517</v>
      </c>
      <c r="AB23" s="29">
        <v>12612</v>
      </c>
      <c r="AC23" s="20" t="s">
        <v>23</v>
      </c>
      <c r="AD23">
        <v>116</v>
      </c>
      <c r="AE23">
        <v>105</v>
      </c>
      <c r="AG23" s="16">
        <f t="shared" si="1"/>
        <v>1.0264578355897709</v>
      </c>
      <c r="AH23" s="9" t="e">
        <f t="shared" si="1"/>
        <v>#DIV/0!</v>
      </c>
      <c r="AJ23" s="16">
        <f t="shared" si="2"/>
        <v>101.91133528006371</v>
      </c>
      <c r="AK23" s="16" t="e">
        <f t="shared" si="2"/>
        <v>#DIV/0!</v>
      </c>
    </row>
    <row r="24" spans="1:37" ht="15" x14ac:dyDescent="0.25">
      <c r="A24" s="20">
        <v>2004</v>
      </c>
      <c r="B24" s="20">
        <v>6122</v>
      </c>
      <c r="C24" s="20">
        <v>3014</v>
      </c>
      <c r="D24" s="20">
        <v>1595</v>
      </c>
      <c r="E24" s="20">
        <v>810</v>
      </c>
      <c r="F24" s="20">
        <v>322</v>
      </c>
      <c r="O24" s="30"/>
      <c r="P24" s="36"/>
      <c r="Q24" s="37"/>
      <c r="R24" s="37"/>
      <c r="U24" s="20">
        <v>4</v>
      </c>
      <c r="V24" s="20" t="s">
        <v>26</v>
      </c>
      <c r="W24" s="25">
        <v>42793</v>
      </c>
      <c r="X24">
        <f>Q28</f>
        <v>0</v>
      </c>
      <c r="Z24" s="20" t="s">
        <v>26</v>
      </c>
      <c r="AA24" s="29">
        <v>43388</v>
      </c>
      <c r="AB24" s="29">
        <v>43078</v>
      </c>
      <c r="AC24" s="20" t="s">
        <v>26</v>
      </c>
      <c r="AD24">
        <v>657</v>
      </c>
      <c r="AE24">
        <v>773</v>
      </c>
      <c r="AG24" s="16">
        <f t="shared" si="1"/>
        <v>1.5352978290841959</v>
      </c>
      <c r="AH24" s="9" t="e">
        <f t="shared" si="1"/>
        <v>#DIV/0!</v>
      </c>
      <c r="AJ24" s="16">
        <f t="shared" si="2"/>
        <v>101.39041432009907</v>
      </c>
      <c r="AK24" s="16" t="e">
        <f t="shared" si="2"/>
        <v>#DIV/0!</v>
      </c>
    </row>
    <row r="25" spans="1:37" ht="15" x14ac:dyDescent="0.25">
      <c r="A25" s="20">
        <v>2005</v>
      </c>
      <c r="B25" s="20">
        <v>5818</v>
      </c>
      <c r="C25" s="20">
        <v>2813</v>
      </c>
      <c r="D25" s="20">
        <v>1505</v>
      </c>
      <c r="E25" s="20">
        <v>786</v>
      </c>
      <c r="F25" s="20">
        <v>335</v>
      </c>
      <c r="O25" s="30"/>
      <c r="P25" s="36"/>
      <c r="Q25" s="37"/>
      <c r="R25" s="37"/>
      <c r="U25" s="20">
        <v>5</v>
      </c>
      <c r="V25" s="20" t="s">
        <v>27</v>
      </c>
      <c r="W25" s="25">
        <v>222228</v>
      </c>
      <c r="X25">
        <f>Q22</f>
        <v>0</v>
      </c>
      <c r="Z25" s="20" t="s">
        <v>47</v>
      </c>
      <c r="AA25" s="29">
        <v>145135</v>
      </c>
      <c r="AB25" s="29">
        <v>142339</v>
      </c>
      <c r="AC25" s="20" t="s">
        <v>47</v>
      </c>
      <c r="AD25">
        <v>1470</v>
      </c>
      <c r="AE25">
        <v>1468</v>
      </c>
      <c r="AG25" s="16">
        <f t="shared" si="1"/>
        <v>0.66148280144716243</v>
      </c>
      <c r="AH25" s="9" t="e">
        <f t="shared" si="1"/>
        <v>#DIV/0!</v>
      </c>
      <c r="AJ25" s="16">
        <f t="shared" si="2"/>
        <v>65.30905196464893</v>
      </c>
      <c r="AK25" s="16" t="e">
        <f t="shared" si="2"/>
        <v>#DIV/0!</v>
      </c>
    </row>
    <row r="26" spans="1:37" ht="15" x14ac:dyDescent="0.25">
      <c r="A26" s="20">
        <v>2006</v>
      </c>
      <c r="B26" s="20">
        <v>5669</v>
      </c>
      <c r="C26" s="20">
        <v>2767</v>
      </c>
      <c r="D26" s="20">
        <v>1473</v>
      </c>
      <c r="E26" s="20">
        <v>758</v>
      </c>
      <c r="F26" s="20">
        <v>311</v>
      </c>
      <c r="O26" s="30"/>
      <c r="P26" s="36"/>
      <c r="Q26" s="37"/>
      <c r="R26" s="37"/>
      <c r="U26" s="20">
        <v>6</v>
      </c>
      <c r="V26" s="20" t="s">
        <v>29</v>
      </c>
      <c r="W26" s="25">
        <v>20642</v>
      </c>
      <c r="X26">
        <f>Q25</f>
        <v>0</v>
      </c>
      <c r="Z26" s="20" t="s">
        <v>48</v>
      </c>
      <c r="AA26" s="29">
        <v>7009</v>
      </c>
      <c r="AB26" s="29">
        <v>7125</v>
      </c>
      <c r="AC26" s="20" t="s">
        <v>48</v>
      </c>
      <c r="AD26">
        <v>136</v>
      </c>
      <c r="AE26">
        <v>157</v>
      </c>
      <c r="AG26" s="16">
        <f t="shared" si="1"/>
        <v>0.65885088654200175</v>
      </c>
      <c r="AH26" s="9" t="e">
        <f t="shared" si="1"/>
        <v>#DIV/0!</v>
      </c>
      <c r="AJ26" s="16">
        <f t="shared" si="2"/>
        <v>33.955043115977134</v>
      </c>
      <c r="AK26" s="16" t="e">
        <f t="shared" si="2"/>
        <v>#DIV/0!</v>
      </c>
    </row>
    <row r="27" spans="1:37" ht="15" x14ac:dyDescent="0.25">
      <c r="A27" s="20">
        <v>2007</v>
      </c>
      <c r="B27" s="20">
        <v>5131</v>
      </c>
      <c r="C27" s="20">
        <v>2309</v>
      </c>
      <c r="D27" s="20">
        <v>1540</v>
      </c>
      <c r="E27" s="20">
        <v>627</v>
      </c>
      <c r="F27" s="20">
        <v>352</v>
      </c>
      <c r="O27" s="30"/>
      <c r="P27" s="36"/>
      <c r="Q27" s="37"/>
      <c r="R27" s="37"/>
      <c r="U27" s="20">
        <v>7</v>
      </c>
      <c r="V27" s="20" t="s">
        <v>31</v>
      </c>
      <c r="W27" s="10">
        <f>R21+R23+R24+R29+R30</f>
        <v>0</v>
      </c>
      <c r="X27">
        <f>Q21+Q23+Q24+Q29+Q30</f>
        <v>0</v>
      </c>
      <c r="Z27" s="20" t="s">
        <v>49</v>
      </c>
      <c r="AA27" s="29">
        <v>4558</v>
      </c>
      <c r="AB27" s="29">
        <v>4801</v>
      </c>
      <c r="AC27" s="20" t="s">
        <v>49</v>
      </c>
      <c r="AD27">
        <v>59</v>
      </c>
      <c r="AE27">
        <v>72</v>
      </c>
      <c r="AG27" s="16" t="e">
        <f t="shared" si="1"/>
        <v>#DIV/0!</v>
      </c>
      <c r="AH27" s="9" t="e">
        <f t="shared" si="1"/>
        <v>#DIV/0!</v>
      </c>
      <c r="AJ27" s="16" t="e">
        <f t="shared" si="2"/>
        <v>#DIV/0!</v>
      </c>
      <c r="AK27" s="16" t="e">
        <f t="shared" si="2"/>
        <v>#DIV/0!</v>
      </c>
    </row>
    <row r="28" spans="1:37" ht="15" x14ac:dyDescent="0.25">
      <c r="A28" s="20">
        <v>2008</v>
      </c>
      <c r="B28" s="20">
        <v>4725</v>
      </c>
      <c r="C28" s="20">
        <v>2098</v>
      </c>
      <c r="D28" s="20">
        <v>1380</v>
      </c>
      <c r="E28" s="20">
        <v>648</v>
      </c>
      <c r="F28" s="20">
        <v>288</v>
      </c>
      <c r="O28" s="30"/>
      <c r="P28" s="36"/>
      <c r="Q28" s="37"/>
      <c r="R28" s="37"/>
      <c r="W28" s="10">
        <f>SUM(W21:W27)</f>
        <v>314358</v>
      </c>
      <c r="X28">
        <f>SUM(X21:X27)</f>
        <v>0</v>
      </c>
      <c r="Z28" s="20"/>
      <c r="AA28" s="29">
        <v>249175</v>
      </c>
      <c r="AB28" s="29">
        <v>246920</v>
      </c>
      <c r="AC28" s="20"/>
      <c r="AD28">
        <v>3283</v>
      </c>
      <c r="AE28">
        <v>3428</v>
      </c>
      <c r="AG28" s="16">
        <f t="shared" si="1"/>
        <v>1.0443507084279706</v>
      </c>
      <c r="AH28" s="9" t="e">
        <f t="shared" si="1"/>
        <v>#DIV/0!</v>
      </c>
      <c r="AJ28" s="16">
        <f t="shared" si="2"/>
        <v>79.264723659012972</v>
      </c>
      <c r="AK28" s="16" t="e">
        <f t="shared" si="2"/>
        <v>#DIV/0!</v>
      </c>
    </row>
    <row r="29" spans="1:37" ht="15" x14ac:dyDescent="0.25">
      <c r="A29" s="20">
        <v>2009</v>
      </c>
      <c r="B29" s="20">
        <v>4237</v>
      </c>
      <c r="C29" s="20">
        <v>1785</v>
      </c>
      <c r="D29" s="20">
        <v>1249</v>
      </c>
      <c r="E29" s="20">
        <v>667</v>
      </c>
      <c r="F29" s="20">
        <v>295</v>
      </c>
      <c r="O29" s="30"/>
      <c r="P29" s="36"/>
      <c r="Q29" s="37"/>
      <c r="R29" s="37"/>
      <c r="AJ29" s="9"/>
      <c r="AK29" s="9"/>
    </row>
    <row r="30" spans="1:37" ht="15" x14ac:dyDescent="0.25">
      <c r="A30" s="20">
        <v>2010</v>
      </c>
      <c r="B30" s="20">
        <v>4114</v>
      </c>
      <c r="C30" s="20">
        <v>1822</v>
      </c>
      <c r="D30" s="20">
        <v>1157</v>
      </c>
      <c r="E30" s="20">
        <v>621</v>
      </c>
      <c r="F30" s="20">
        <v>265</v>
      </c>
      <c r="O30" s="30"/>
      <c r="P30" s="36"/>
      <c r="Q30" s="37"/>
      <c r="R30" s="37"/>
    </row>
    <row r="31" spans="1:37" x14ac:dyDescent="0.3">
      <c r="A31" s="20">
        <v>2011</v>
      </c>
      <c r="B31" s="20">
        <v>3860</v>
      </c>
      <c r="C31" s="20">
        <v>1661</v>
      </c>
      <c r="D31" s="20">
        <v>1088</v>
      </c>
      <c r="E31" s="20">
        <v>589</v>
      </c>
      <c r="F31" s="20">
        <v>282</v>
      </c>
      <c r="O31" s="17"/>
      <c r="P31" s="17"/>
      <c r="Q31" s="17"/>
      <c r="R31" s="17"/>
    </row>
    <row r="32" spans="1:37" x14ac:dyDescent="0.3">
      <c r="A32" s="20">
        <v>2012</v>
      </c>
      <c r="B32" s="20">
        <v>3753</v>
      </c>
      <c r="C32" s="20">
        <v>1684</v>
      </c>
      <c r="D32" s="20">
        <v>974</v>
      </c>
      <c r="E32" s="20">
        <v>576</v>
      </c>
      <c r="F32" s="20">
        <v>292</v>
      </c>
      <c r="O32" s="30"/>
      <c r="P32" s="17"/>
      <c r="Q32" s="17"/>
      <c r="R32" s="17"/>
    </row>
    <row r="33" spans="1:18" x14ac:dyDescent="0.3">
      <c r="A33" s="20">
        <v>2013</v>
      </c>
      <c r="B33" s="20">
        <v>3401</v>
      </c>
      <c r="C33" s="20">
        <v>1487</v>
      </c>
      <c r="D33" s="20">
        <v>853</v>
      </c>
      <c r="E33" s="20">
        <v>551</v>
      </c>
      <c r="F33" s="20">
        <v>251</v>
      </c>
      <c r="O33" s="17"/>
      <c r="P33" s="17"/>
      <c r="Q33" s="17"/>
      <c r="R33" s="17"/>
    </row>
    <row r="34" spans="1:18" x14ac:dyDescent="0.3">
      <c r="A34" s="20">
        <v>2014</v>
      </c>
      <c r="B34" s="20">
        <v>3381</v>
      </c>
      <c r="C34" s="20">
        <v>1491</v>
      </c>
      <c r="D34" s="20">
        <v>816</v>
      </c>
      <c r="E34" s="20">
        <v>578</v>
      </c>
      <c r="F34" s="20">
        <v>273</v>
      </c>
    </row>
    <row r="35" spans="1:18" x14ac:dyDescent="0.3">
      <c r="A35" s="31">
        <v>2015</v>
      </c>
      <c r="B35" s="31">
        <v>3428</v>
      </c>
      <c r="C35" s="20">
        <v>1468</v>
      </c>
      <c r="D35" s="31">
        <v>878</v>
      </c>
      <c r="E35" s="31">
        <v>602</v>
      </c>
      <c r="F35" s="31">
        <v>251</v>
      </c>
    </row>
    <row r="36" spans="1:18" x14ac:dyDescent="0.3">
      <c r="A36" s="20">
        <v>2016</v>
      </c>
      <c r="B36" s="20">
        <v>3283</v>
      </c>
      <c r="C36" s="20">
        <v>1470</v>
      </c>
      <c r="D36" s="20">
        <v>773</v>
      </c>
      <c r="E36" s="20">
        <v>570</v>
      </c>
      <c r="F36" s="20">
        <v>275</v>
      </c>
    </row>
    <row r="37" spans="1:18" x14ac:dyDescent="0.3">
      <c r="B37" s="21"/>
      <c r="C37" s="21"/>
      <c r="D37" s="21"/>
      <c r="E37" s="21"/>
      <c r="F37" s="21"/>
    </row>
    <row r="38" spans="1:18" x14ac:dyDescent="0.3">
      <c r="B38" s="21"/>
      <c r="C38" s="21"/>
      <c r="D38" s="21"/>
      <c r="E38" s="21"/>
      <c r="F38" s="21"/>
    </row>
    <row r="39" spans="1:18" x14ac:dyDescent="0.3">
      <c r="B39" s="21"/>
      <c r="C39" s="21"/>
      <c r="D39" s="21"/>
      <c r="E39" s="21"/>
      <c r="F39" s="21"/>
    </row>
    <row r="40" spans="1:18" x14ac:dyDescent="0.3">
      <c r="B40" s="21"/>
      <c r="C40" s="21"/>
      <c r="D40" s="21"/>
      <c r="E40" s="21"/>
      <c r="F40" s="21"/>
    </row>
    <row r="45" spans="1:18" ht="15" customHeight="1" x14ac:dyDescent="0.3">
      <c r="I45" s="200" t="s">
        <v>56</v>
      </c>
      <c r="J45" s="200"/>
      <c r="K45" s="200"/>
      <c r="L45" s="200"/>
      <c r="M45" s="200"/>
      <c r="N45" s="200"/>
      <c r="O45" s="200"/>
    </row>
    <row r="47" spans="1:18" x14ac:dyDescent="0.3">
      <c r="C47" s="20" t="s">
        <v>50</v>
      </c>
      <c r="D47" s="20" t="s">
        <v>51</v>
      </c>
      <c r="E47" s="20" t="s">
        <v>52</v>
      </c>
    </row>
    <row r="48" spans="1:18" x14ac:dyDescent="0.3">
      <c r="B48" s="32" t="s">
        <v>17</v>
      </c>
      <c r="C48" s="21">
        <v>-4.229871645274212</v>
      </c>
      <c r="D48" s="21">
        <v>-20.199319397180361</v>
      </c>
      <c r="E48" s="21">
        <v>-53.734498308906431</v>
      </c>
    </row>
    <row r="49" spans="2:17" x14ac:dyDescent="0.3">
      <c r="B49" s="33" t="s">
        <v>27</v>
      </c>
      <c r="C49" s="21">
        <v>0.13623978201634876</v>
      </c>
      <c r="D49" s="21">
        <v>-19.319429198682766</v>
      </c>
      <c r="E49" s="21">
        <v>-61.788406550558875</v>
      </c>
    </row>
    <row r="50" spans="2:17" x14ac:dyDescent="0.3">
      <c r="B50" s="32" t="s">
        <v>53</v>
      </c>
      <c r="C50" s="21">
        <v>-11.958997722095672</v>
      </c>
      <c r="D50" s="21">
        <v>-33.189282627484872</v>
      </c>
      <c r="E50" s="21">
        <v>-45.792426367461431</v>
      </c>
    </row>
    <row r="51" spans="2:17" x14ac:dyDescent="0.3">
      <c r="B51" s="32" t="s">
        <v>18</v>
      </c>
      <c r="C51" s="21">
        <v>-5.3156146179401995</v>
      </c>
      <c r="D51" s="21">
        <v>-8.2125603864734309</v>
      </c>
      <c r="E51" s="21">
        <v>-44.767441860465119</v>
      </c>
    </row>
    <row r="52" spans="2:17" x14ac:dyDescent="0.3">
      <c r="B52" s="32" t="s">
        <v>45</v>
      </c>
      <c r="C52" s="21">
        <v>9.5617529880478092</v>
      </c>
      <c r="D52" s="21">
        <v>3.7735849056603774</v>
      </c>
      <c r="E52" s="21">
        <v>-24.863387978142075</v>
      </c>
    </row>
    <row r="54" spans="2:17" x14ac:dyDescent="0.3">
      <c r="C54" s="21"/>
      <c r="D54" s="21"/>
      <c r="E54" s="199"/>
      <c r="F54" s="199"/>
      <c r="G54" s="199"/>
      <c r="H54" s="199"/>
      <c r="I54" s="199"/>
    </row>
    <row r="55" spans="2:17" x14ac:dyDescent="0.3">
      <c r="C55" s="21"/>
      <c r="D55" s="21"/>
      <c r="E55" s="21"/>
    </row>
    <row r="64" spans="2:17" x14ac:dyDescent="0.3">
      <c r="C64" s="34"/>
      <c r="D64" s="34"/>
      <c r="E64" s="34"/>
      <c r="F64" s="34"/>
      <c r="J64" s="34"/>
      <c r="L64" s="20"/>
      <c r="M64" s="20"/>
      <c r="N64" s="18"/>
      <c r="O64" s="18"/>
      <c r="P64" s="18"/>
      <c r="Q64" s="18"/>
    </row>
    <row r="65" spans="2:13" x14ac:dyDescent="0.3">
      <c r="C65" s="34"/>
      <c r="D65" s="34"/>
      <c r="E65" s="34"/>
      <c r="F65" s="34"/>
      <c r="J65" s="34"/>
      <c r="L65" s="20"/>
      <c r="M65" s="20"/>
    </row>
    <row r="66" spans="2:13" x14ac:dyDescent="0.3">
      <c r="C66" s="34"/>
      <c r="D66" s="34"/>
      <c r="E66" s="34"/>
      <c r="F66" s="34"/>
      <c r="J66" s="34"/>
      <c r="L66" s="20"/>
      <c r="M66" s="20"/>
    </row>
    <row r="67" spans="2:13" x14ac:dyDescent="0.3">
      <c r="C67" s="34"/>
      <c r="D67" s="34"/>
      <c r="E67" s="34"/>
      <c r="F67" s="34"/>
      <c r="J67" s="34"/>
      <c r="L67" s="20"/>
      <c r="M67" s="20"/>
    </row>
    <row r="68" spans="2:13" x14ac:dyDescent="0.3">
      <c r="C68" s="34"/>
      <c r="D68" s="34"/>
      <c r="E68" s="34"/>
      <c r="F68" s="34"/>
      <c r="J68" s="34"/>
      <c r="L68" s="20"/>
      <c r="M68" s="20"/>
    </row>
    <row r="69" spans="2:13" x14ac:dyDescent="0.3">
      <c r="C69" s="34"/>
      <c r="D69" s="34"/>
      <c r="E69" s="34"/>
      <c r="F69" s="34"/>
      <c r="J69" s="34"/>
      <c r="L69" s="20"/>
      <c r="M69" s="20"/>
    </row>
    <row r="70" spans="2:13" x14ac:dyDescent="0.3">
      <c r="C70" s="34"/>
      <c r="D70" s="34"/>
      <c r="E70" s="34"/>
      <c r="F70" s="34"/>
      <c r="J70" s="34"/>
      <c r="L70" s="20"/>
      <c r="M70" s="20"/>
    </row>
    <row r="71" spans="2:13" x14ac:dyDescent="0.3">
      <c r="C71" s="34"/>
      <c r="D71" s="34"/>
      <c r="E71" s="34">
        <f>365</f>
        <v>365</v>
      </c>
      <c r="F71" s="34"/>
      <c r="J71" s="34"/>
    </row>
    <row r="72" spans="2:13" x14ac:dyDescent="0.3">
      <c r="C72" s="34"/>
      <c r="D72" s="34"/>
      <c r="E72" s="34">
        <f>175791/E71</f>
        <v>481.61917808219181</v>
      </c>
      <c r="F72" s="34"/>
      <c r="J72" s="34"/>
    </row>
    <row r="73" spans="2:13" x14ac:dyDescent="0.3">
      <c r="C73" s="34"/>
      <c r="D73" s="34"/>
      <c r="E73" s="34">
        <f>3283/E71</f>
        <v>8.9945205479452053</v>
      </c>
      <c r="F73" s="34"/>
      <c r="J73" s="34"/>
    </row>
    <row r="74" spans="2:13" x14ac:dyDescent="0.3">
      <c r="C74" s="34"/>
      <c r="D74" s="34"/>
      <c r="E74" s="34">
        <f>249175/E71</f>
        <v>682.67123287671234</v>
      </c>
      <c r="F74" s="34"/>
      <c r="G74" s="34"/>
      <c r="H74" s="34"/>
      <c r="I74" s="34"/>
      <c r="J74" s="34"/>
    </row>
    <row r="77" spans="2:13" x14ac:dyDescent="0.3">
      <c r="C77" s="20" t="s">
        <v>52</v>
      </c>
      <c r="D77" s="20" t="s">
        <v>51</v>
      </c>
      <c r="E77" s="20" t="s">
        <v>50</v>
      </c>
    </row>
    <row r="78" spans="2:13" x14ac:dyDescent="0.3">
      <c r="B78" s="32" t="s">
        <v>17</v>
      </c>
      <c r="C78" s="21">
        <v>-4.229871645274212</v>
      </c>
      <c r="D78" s="21">
        <v>-20.199319397180361</v>
      </c>
      <c r="E78" s="21">
        <v>-53.734498308906431</v>
      </c>
    </row>
    <row r="79" spans="2:13" x14ac:dyDescent="0.3">
      <c r="B79" s="33" t="s">
        <v>27</v>
      </c>
      <c r="C79" s="21">
        <v>0.13623978201634876</v>
      </c>
      <c r="D79" s="21">
        <v>-19.319429198682766</v>
      </c>
      <c r="E79" s="21">
        <v>-61.788406550558875</v>
      </c>
    </row>
    <row r="80" spans="2:13" x14ac:dyDescent="0.3">
      <c r="B80" s="32" t="s">
        <v>53</v>
      </c>
      <c r="C80" s="21">
        <v>-11.958997722095672</v>
      </c>
      <c r="D80" s="21">
        <v>-33.189282627484872</v>
      </c>
      <c r="E80" s="21">
        <v>-45.792426367461431</v>
      </c>
    </row>
    <row r="81" spans="2:5" x14ac:dyDescent="0.3">
      <c r="B81" s="32" t="s">
        <v>18</v>
      </c>
      <c r="C81" s="21">
        <v>-5.3156146179401995</v>
      </c>
      <c r="D81" s="21">
        <v>-8.2125603864734309</v>
      </c>
      <c r="E81" s="21">
        <v>-44.767441860465119</v>
      </c>
    </row>
    <row r="82" spans="2:5" x14ac:dyDescent="0.3">
      <c r="B82" s="32" t="s">
        <v>45</v>
      </c>
      <c r="C82" s="21">
        <v>9.5617529880478092</v>
      </c>
      <c r="D82" s="21">
        <v>3.7735849056603774</v>
      </c>
      <c r="E82" s="21">
        <v>-24.863387978142075</v>
      </c>
    </row>
  </sheetData>
  <mergeCells count="4">
    <mergeCell ref="H20:M20"/>
    <mergeCell ref="E54:I54"/>
    <mergeCell ref="I45:O45"/>
    <mergeCell ref="J17:O17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/>
  </sheetViews>
  <sheetFormatPr defaultRowHeight="14.4" x14ac:dyDescent="0.3"/>
  <cols>
    <col min="1" max="1" width="14.6640625" bestFit="1" customWidth="1"/>
  </cols>
  <sheetData>
    <row r="1" spans="1:9" ht="15" thickBot="1" x14ac:dyDescent="0.35">
      <c r="A1" s="67" t="s">
        <v>131</v>
      </c>
      <c r="B1" s="64">
        <v>2001</v>
      </c>
      <c r="C1" s="64">
        <v>2010</v>
      </c>
      <c r="D1" s="64">
        <v>2011</v>
      </c>
      <c r="E1" s="64">
        <v>2012</v>
      </c>
      <c r="F1" s="64">
        <v>2013</v>
      </c>
      <c r="G1" s="64">
        <v>2014</v>
      </c>
      <c r="H1" s="64">
        <v>2015</v>
      </c>
      <c r="I1" s="64">
        <v>2016</v>
      </c>
    </row>
    <row r="2" spans="1:9" ht="15" x14ac:dyDescent="0.25">
      <c r="A2" s="47" t="s">
        <v>109</v>
      </c>
      <c r="B2" s="69">
        <v>13.35</v>
      </c>
      <c r="C2" s="69">
        <v>7.49</v>
      </c>
      <c r="D2" s="69">
        <v>7.34</v>
      </c>
      <c r="E2" s="69">
        <v>6.55</v>
      </c>
      <c r="F2" s="69">
        <v>5.88</v>
      </c>
      <c r="G2" s="69">
        <v>5.98</v>
      </c>
      <c r="H2" s="69">
        <v>5.57</v>
      </c>
      <c r="I2" s="69">
        <v>5.6156963031439258</v>
      </c>
    </row>
    <row r="3" spans="1:9" ht="15" x14ac:dyDescent="0.25">
      <c r="A3" s="47" t="s">
        <v>110</v>
      </c>
      <c r="B3" s="69">
        <v>13.4</v>
      </c>
      <c r="C3" s="69">
        <v>8.68</v>
      </c>
      <c r="D3" s="69">
        <v>7.1</v>
      </c>
      <c r="E3" s="69">
        <v>8.65</v>
      </c>
      <c r="F3" s="69">
        <v>5.46</v>
      </c>
      <c r="G3" s="69">
        <v>10.119999999999999</v>
      </c>
      <c r="H3" s="69">
        <v>5.48</v>
      </c>
      <c r="I3" s="69">
        <v>2.360234764684594</v>
      </c>
    </row>
    <row r="4" spans="1:9" ht="15" x14ac:dyDescent="0.25">
      <c r="A4" s="47" t="s">
        <v>111</v>
      </c>
      <c r="B4" s="69">
        <v>10.99</v>
      </c>
      <c r="C4" s="69">
        <v>5.33</v>
      </c>
      <c r="D4" s="69">
        <v>5.09</v>
      </c>
      <c r="E4" s="69">
        <v>5.62</v>
      </c>
      <c r="F4" s="69">
        <v>5.38</v>
      </c>
      <c r="G4" s="69">
        <v>3.65</v>
      </c>
      <c r="H4" s="69">
        <v>5.64</v>
      </c>
      <c r="I4" s="69">
        <v>3.6985550128174061</v>
      </c>
    </row>
    <row r="5" spans="1:9" ht="15" x14ac:dyDescent="0.25">
      <c r="A5" s="47" t="s">
        <v>112</v>
      </c>
      <c r="B5" s="69">
        <v>11.9</v>
      </c>
      <c r="C5" s="69">
        <v>5.87</v>
      </c>
      <c r="D5" s="69">
        <v>5.49</v>
      </c>
      <c r="E5" s="69">
        <v>5.63</v>
      </c>
      <c r="F5" s="69">
        <v>4.43</v>
      </c>
      <c r="G5" s="69">
        <v>4.49</v>
      </c>
      <c r="H5" s="69">
        <v>4.78</v>
      </c>
      <c r="I5" s="69">
        <v>4.3340372315767963</v>
      </c>
    </row>
    <row r="6" spans="1:9" ht="15" x14ac:dyDescent="0.25">
      <c r="A6" s="47" t="s">
        <v>113</v>
      </c>
      <c r="B6" s="69">
        <v>15.78</v>
      </c>
      <c r="C6" s="69">
        <v>5.78</v>
      </c>
      <c r="D6" s="69">
        <v>5.65</v>
      </c>
      <c r="E6" s="69">
        <v>7.05</v>
      </c>
      <c r="F6" s="69">
        <v>5.64</v>
      </c>
      <c r="G6" s="69">
        <v>5.69</v>
      </c>
      <c r="H6" s="69">
        <v>7.38</v>
      </c>
      <c r="I6" s="69">
        <v>6.5976303196928896</v>
      </c>
    </row>
    <row r="7" spans="1:9" ht="15" x14ac:dyDescent="0.25">
      <c r="A7" s="65" t="s">
        <v>114</v>
      </c>
      <c r="B7" s="70">
        <v>20.99</v>
      </c>
      <c r="C7" s="70">
        <v>6</v>
      </c>
      <c r="D7" s="70">
        <v>6.95</v>
      </c>
      <c r="E7" s="70">
        <v>6.9</v>
      </c>
      <c r="F7" s="70">
        <v>6.05</v>
      </c>
      <c r="G7" s="70">
        <v>6.19</v>
      </c>
      <c r="H7" s="70">
        <v>6.93</v>
      </c>
      <c r="I7" s="69">
        <v>7.2716974055349102</v>
      </c>
    </row>
    <row r="8" spans="1:9" ht="15" x14ac:dyDescent="0.25">
      <c r="A8" s="65" t="s">
        <v>115</v>
      </c>
      <c r="B8" s="70">
        <v>10.72</v>
      </c>
      <c r="C8" s="70">
        <v>5.57</v>
      </c>
      <c r="D8" s="70">
        <v>4.3899999999999997</v>
      </c>
      <c r="E8" s="70">
        <v>7.2</v>
      </c>
      <c r="F8" s="70">
        <v>5.25</v>
      </c>
      <c r="G8" s="70">
        <v>5.22</v>
      </c>
      <c r="H8" s="70">
        <v>7.81</v>
      </c>
      <c r="I8" s="69">
        <v>5.9433818585697997</v>
      </c>
    </row>
    <row r="9" spans="1:9" ht="15" x14ac:dyDescent="0.25">
      <c r="A9" s="47" t="s">
        <v>116</v>
      </c>
      <c r="B9" s="69">
        <v>15.33</v>
      </c>
      <c r="C9" s="69">
        <v>8.17</v>
      </c>
      <c r="D9" s="69">
        <v>7.6</v>
      </c>
      <c r="E9" s="69">
        <v>7.72</v>
      </c>
      <c r="F9" s="69">
        <v>6.1</v>
      </c>
      <c r="G9" s="69">
        <v>6.6</v>
      </c>
      <c r="H9" s="69">
        <v>6.4</v>
      </c>
      <c r="I9" s="69">
        <v>7.0042184127056517</v>
      </c>
    </row>
    <row r="10" spans="1:9" ht="15" x14ac:dyDescent="0.25">
      <c r="A10" s="47" t="s">
        <v>117</v>
      </c>
      <c r="B10" s="69">
        <v>17.510000000000002</v>
      </c>
      <c r="C10" s="69">
        <v>8.43</v>
      </c>
      <c r="D10" s="69">
        <v>6.89</v>
      </c>
      <c r="E10" s="69">
        <v>6.97</v>
      </c>
      <c r="F10" s="69">
        <v>6.77</v>
      </c>
      <c r="G10" s="69">
        <v>8.14</v>
      </c>
      <c r="H10" s="69">
        <v>5.72</v>
      </c>
      <c r="I10" s="69">
        <v>5.4938522153754068</v>
      </c>
    </row>
    <row r="11" spans="1:9" ht="15" x14ac:dyDescent="0.25">
      <c r="A11" s="47" t="s">
        <v>118</v>
      </c>
      <c r="B11" s="69">
        <v>20.45</v>
      </c>
      <c r="C11" s="69">
        <v>9.2799999999999994</v>
      </c>
      <c r="D11" s="69">
        <v>9.2200000000000006</v>
      </c>
      <c r="E11" s="69">
        <v>8.7200000000000006</v>
      </c>
      <c r="F11" s="69">
        <v>7.8</v>
      </c>
      <c r="G11" s="69">
        <v>7.35</v>
      </c>
      <c r="H11" s="69">
        <v>7.33</v>
      </c>
      <c r="I11" s="69">
        <v>6.9012119607219873</v>
      </c>
    </row>
    <row r="12" spans="1:9" ht="15" x14ac:dyDescent="0.25">
      <c r="A12" s="47" t="s">
        <v>119</v>
      </c>
      <c r="B12" s="69">
        <v>14.33</v>
      </c>
      <c r="C12" s="69">
        <v>8.35</v>
      </c>
      <c r="D12" s="69">
        <v>7.22</v>
      </c>
      <c r="E12" s="69">
        <v>6.87</v>
      </c>
      <c r="F12" s="69">
        <v>6.02</v>
      </c>
      <c r="G12" s="69">
        <v>6.66</v>
      </c>
      <c r="H12" s="69">
        <v>6.59</v>
      </c>
      <c r="I12" s="69">
        <v>6.6516750199950962</v>
      </c>
    </row>
    <row r="13" spans="1:9" ht="15" x14ac:dyDescent="0.25">
      <c r="A13" s="47" t="s">
        <v>120</v>
      </c>
      <c r="B13" s="69">
        <v>14.18</v>
      </c>
      <c r="C13" s="69">
        <v>8.9600000000000009</v>
      </c>
      <c r="D13" s="69">
        <v>6.9</v>
      </c>
      <c r="E13" s="69">
        <v>5.65</v>
      </c>
      <c r="F13" s="69">
        <v>6.84</v>
      </c>
      <c r="G13" s="69">
        <v>5.25</v>
      </c>
      <c r="H13" s="69">
        <v>7.17</v>
      </c>
      <c r="I13" s="69">
        <v>3.9323854411855579</v>
      </c>
    </row>
    <row r="14" spans="1:9" ht="15" x14ac:dyDescent="0.25">
      <c r="A14" s="47" t="s">
        <v>121</v>
      </c>
      <c r="B14" s="69">
        <v>15.54</v>
      </c>
      <c r="C14" s="69">
        <v>7.07</v>
      </c>
      <c r="D14" s="69">
        <v>8.3699999999999992</v>
      </c>
      <c r="E14" s="69">
        <v>6.42</v>
      </c>
      <c r="F14" s="69">
        <v>5.55</v>
      </c>
      <c r="G14" s="69">
        <v>6.44</v>
      </c>
      <c r="H14" s="69">
        <v>6.01</v>
      </c>
      <c r="I14" s="69">
        <v>6.4896969571108896</v>
      </c>
    </row>
    <row r="15" spans="1:9" ht="15" x14ac:dyDescent="0.25">
      <c r="A15" s="47" t="s">
        <v>122</v>
      </c>
      <c r="B15" s="69">
        <v>14.29</v>
      </c>
      <c r="C15" s="69">
        <v>8.24</v>
      </c>
      <c r="D15" s="69">
        <v>7.74</v>
      </c>
      <c r="E15" s="69">
        <v>6.96</v>
      </c>
      <c r="F15" s="69">
        <v>6.41</v>
      </c>
      <c r="G15" s="69">
        <v>6.31</v>
      </c>
      <c r="H15" s="69">
        <v>6.28</v>
      </c>
      <c r="I15" s="69">
        <v>5.888044351397129</v>
      </c>
    </row>
    <row r="16" spans="1:9" ht="15" x14ac:dyDescent="0.25">
      <c r="A16" s="47" t="s">
        <v>123</v>
      </c>
      <c r="B16" s="69">
        <v>13.31</v>
      </c>
      <c r="C16" s="69">
        <v>6.04</v>
      </c>
      <c r="D16" s="69">
        <v>6.35</v>
      </c>
      <c r="E16" s="69">
        <v>7.03</v>
      </c>
      <c r="F16" s="69">
        <v>5.29</v>
      </c>
      <c r="G16" s="69">
        <v>5.78</v>
      </c>
      <c r="H16" s="69">
        <v>6.32</v>
      </c>
      <c r="I16" s="69">
        <v>5.7385342575393761</v>
      </c>
    </row>
    <row r="17" spans="1:9" ht="15" x14ac:dyDescent="0.25">
      <c r="A17" s="47" t="s">
        <v>124</v>
      </c>
      <c r="B17" s="69">
        <v>11.53</v>
      </c>
      <c r="C17" s="69">
        <v>8.89</v>
      </c>
      <c r="D17" s="69">
        <v>6.06</v>
      </c>
      <c r="E17" s="69">
        <v>6.07</v>
      </c>
      <c r="F17" s="69">
        <v>8.2799999999999994</v>
      </c>
      <c r="G17" s="69">
        <v>8.6</v>
      </c>
      <c r="H17" s="69">
        <v>7.04</v>
      </c>
      <c r="I17" s="69">
        <v>5.4620579749259415</v>
      </c>
    </row>
    <row r="18" spans="1:9" ht="15" x14ac:dyDescent="0.25">
      <c r="A18" s="47" t="s">
        <v>125</v>
      </c>
      <c r="B18" s="69">
        <v>6.26</v>
      </c>
      <c r="C18" s="69">
        <v>4.41</v>
      </c>
      <c r="D18" s="69">
        <v>4.21</v>
      </c>
      <c r="E18" s="69">
        <v>4.2</v>
      </c>
      <c r="F18" s="69">
        <v>4.6900000000000004</v>
      </c>
      <c r="G18" s="69">
        <v>3.97</v>
      </c>
      <c r="H18" s="69">
        <v>4.01</v>
      </c>
      <c r="I18" s="69">
        <v>3.7297045475192592</v>
      </c>
    </row>
    <row r="19" spans="1:9" ht="15" x14ac:dyDescent="0.25">
      <c r="A19" s="47" t="s">
        <v>126</v>
      </c>
      <c r="B19" s="69">
        <v>11.48</v>
      </c>
      <c r="C19" s="69">
        <v>7.21</v>
      </c>
      <c r="D19" s="69">
        <v>6.69</v>
      </c>
      <c r="E19" s="69">
        <v>6.59</v>
      </c>
      <c r="F19" s="69">
        <v>5.5</v>
      </c>
      <c r="G19" s="69">
        <v>5.65</v>
      </c>
      <c r="H19" s="69">
        <v>5.68</v>
      </c>
      <c r="I19" s="69">
        <v>6.2399782632568215</v>
      </c>
    </row>
    <row r="20" spans="1:9" ht="15" x14ac:dyDescent="0.25">
      <c r="A20" s="47" t="s">
        <v>127</v>
      </c>
      <c r="B20" s="69">
        <v>9.86</v>
      </c>
      <c r="C20" s="69">
        <v>8.27</v>
      </c>
      <c r="D20" s="69">
        <v>6.4</v>
      </c>
      <c r="E20" s="69">
        <v>8.84</v>
      </c>
      <c r="F20" s="69">
        <v>3.81</v>
      </c>
      <c r="G20" s="69">
        <v>7.1</v>
      </c>
      <c r="H20" s="69">
        <v>7.48</v>
      </c>
      <c r="I20" s="69">
        <v>7.3422722584479825</v>
      </c>
    </row>
    <row r="21" spans="1:9" ht="15" x14ac:dyDescent="0.25">
      <c r="A21" s="47" t="s">
        <v>128</v>
      </c>
      <c r="B21" s="69">
        <v>8.59</v>
      </c>
      <c r="C21" s="69">
        <v>7.02</v>
      </c>
      <c r="D21" s="69">
        <v>5.3</v>
      </c>
      <c r="E21" s="69">
        <v>6.28</v>
      </c>
      <c r="F21" s="69">
        <v>4.9800000000000004</v>
      </c>
      <c r="G21" s="69">
        <v>5.0999999999999996</v>
      </c>
      <c r="H21" s="69">
        <v>4.76</v>
      </c>
      <c r="I21" s="69">
        <v>5.945650654910879</v>
      </c>
    </row>
    <row r="22" spans="1:9" ht="15" x14ac:dyDescent="0.25">
      <c r="A22" s="47" t="s">
        <v>129</v>
      </c>
      <c r="B22" s="69">
        <v>7.34</v>
      </c>
      <c r="C22" s="69">
        <v>5.58</v>
      </c>
      <c r="D22" s="69">
        <v>5.42</v>
      </c>
      <c r="E22" s="69">
        <v>4.58</v>
      </c>
      <c r="F22" s="69">
        <v>5.03</v>
      </c>
      <c r="G22" s="69">
        <v>4.0999999999999996</v>
      </c>
      <c r="H22" s="69">
        <v>4.43</v>
      </c>
      <c r="I22" s="69">
        <v>3.7903831267936452</v>
      </c>
    </row>
    <row r="23" spans="1:9" ht="15" x14ac:dyDescent="0.25">
      <c r="A23" s="47" t="s">
        <v>130</v>
      </c>
      <c r="B23" s="69">
        <v>12.98</v>
      </c>
      <c r="C23" s="69">
        <v>6.46</v>
      </c>
      <c r="D23" s="69">
        <v>6.1</v>
      </c>
      <c r="E23" s="69">
        <v>5.8</v>
      </c>
      <c r="F23" s="69">
        <v>7.44</v>
      </c>
      <c r="G23" s="69">
        <v>5.89</v>
      </c>
      <c r="H23" s="69">
        <v>6.62</v>
      </c>
      <c r="I23" s="69">
        <v>6.4023696015491307</v>
      </c>
    </row>
    <row r="24" spans="1:9" ht="15.75" thickBot="1" x14ac:dyDescent="0.3">
      <c r="A24" s="66" t="s">
        <v>4</v>
      </c>
      <c r="B24" s="71">
        <v>12.45</v>
      </c>
      <c r="C24" s="71">
        <v>6.94</v>
      </c>
      <c r="D24" s="71">
        <v>6.5</v>
      </c>
      <c r="E24" s="71">
        <v>6.3</v>
      </c>
      <c r="F24" s="71">
        <v>5.65</v>
      </c>
      <c r="G24" s="71">
        <v>5.56</v>
      </c>
      <c r="H24" s="71">
        <v>5.64</v>
      </c>
      <c r="I24" s="71">
        <v>5.4150341636204278</v>
      </c>
    </row>
    <row r="26" spans="1:9" ht="15" x14ac:dyDescent="0.25">
      <c r="I26" s="6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/>
  </sheetViews>
  <sheetFormatPr defaultRowHeight="14.4" x14ac:dyDescent="0.3"/>
  <cols>
    <col min="1" max="1" width="14.6640625" bestFit="1" customWidth="1"/>
  </cols>
  <sheetData>
    <row r="1" spans="1:9" ht="15.75" thickBot="1" x14ac:dyDescent="0.3">
      <c r="A1" s="63"/>
      <c r="B1" s="64">
        <v>2001</v>
      </c>
      <c r="C1" s="64">
        <v>2010</v>
      </c>
      <c r="D1" s="64">
        <v>2011</v>
      </c>
      <c r="E1" s="64">
        <v>2012</v>
      </c>
      <c r="F1" s="64">
        <v>2013</v>
      </c>
      <c r="G1" s="64">
        <v>2014</v>
      </c>
      <c r="H1" s="64">
        <v>2015</v>
      </c>
      <c r="I1" s="64">
        <v>2016</v>
      </c>
    </row>
    <row r="2" spans="1:9" ht="15" x14ac:dyDescent="0.25">
      <c r="A2" s="47" t="s">
        <v>109</v>
      </c>
      <c r="B2" s="69">
        <v>594.64</v>
      </c>
      <c r="C2" s="69">
        <v>457.58</v>
      </c>
      <c r="D2" s="69">
        <v>443.29</v>
      </c>
      <c r="E2" s="69">
        <v>402.83</v>
      </c>
      <c r="F2" s="69">
        <v>371.68</v>
      </c>
      <c r="G2" s="69">
        <v>371.57</v>
      </c>
      <c r="H2" s="69">
        <v>368.75</v>
      </c>
      <c r="I2" s="69">
        <v>359.0407936001979</v>
      </c>
    </row>
    <row r="3" spans="1:9" ht="15" x14ac:dyDescent="0.25">
      <c r="A3" s="47" t="s">
        <v>110</v>
      </c>
      <c r="B3" s="69">
        <v>517.54999999999995</v>
      </c>
      <c r="C3" s="69">
        <v>392.98</v>
      </c>
      <c r="D3" s="69">
        <v>314.14999999999998</v>
      </c>
      <c r="E3" s="69">
        <v>315.95999999999998</v>
      </c>
      <c r="F3" s="69">
        <v>349.41</v>
      </c>
      <c r="G3" s="69">
        <v>319.98</v>
      </c>
      <c r="H3" s="69">
        <v>319.22000000000003</v>
      </c>
      <c r="I3" s="69">
        <v>303.68353972275105</v>
      </c>
    </row>
    <row r="4" spans="1:9" ht="15" x14ac:dyDescent="0.25">
      <c r="A4" s="47" t="s">
        <v>111</v>
      </c>
      <c r="B4" s="69">
        <v>881.42</v>
      </c>
      <c r="C4" s="69">
        <v>784.62</v>
      </c>
      <c r="D4" s="69">
        <v>750.29</v>
      </c>
      <c r="E4" s="69">
        <v>718.92</v>
      </c>
      <c r="F4" s="69">
        <v>701.6</v>
      </c>
      <c r="G4" s="69">
        <v>670</v>
      </c>
      <c r="H4" s="69">
        <v>674.19</v>
      </c>
      <c r="I4" s="69">
        <v>661.5949699651826</v>
      </c>
    </row>
    <row r="5" spans="1:9" ht="15" x14ac:dyDescent="0.25">
      <c r="A5" s="47" t="s">
        <v>112</v>
      </c>
      <c r="B5" s="69">
        <v>841.03</v>
      </c>
      <c r="C5" s="69">
        <v>558.59</v>
      </c>
      <c r="D5" s="69">
        <v>525.05999999999995</v>
      </c>
      <c r="E5" s="69">
        <v>503.5</v>
      </c>
      <c r="F5" s="69">
        <v>475.13</v>
      </c>
      <c r="G5" s="69">
        <v>458.1</v>
      </c>
      <c r="H5" s="69">
        <v>451.78</v>
      </c>
      <c r="I5" s="69">
        <v>453.72576409375984</v>
      </c>
    </row>
    <row r="6" spans="1:9" ht="15" x14ac:dyDescent="0.25">
      <c r="A6" s="47" t="s">
        <v>113</v>
      </c>
      <c r="B6" s="69">
        <v>614.72</v>
      </c>
      <c r="C6" s="69">
        <v>350.54</v>
      </c>
      <c r="D6" s="69">
        <v>382.2</v>
      </c>
      <c r="E6" s="69">
        <v>416.91</v>
      </c>
      <c r="F6" s="69">
        <v>399.64</v>
      </c>
      <c r="G6" s="69">
        <v>376.02</v>
      </c>
      <c r="H6" s="69">
        <v>380.89</v>
      </c>
      <c r="I6" s="69">
        <v>396.98884152209212</v>
      </c>
    </row>
    <row r="7" spans="1:9" ht="15" x14ac:dyDescent="0.25">
      <c r="A7" s="65" t="s">
        <v>114</v>
      </c>
      <c r="B7" s="70">
        <v>614.73</v>
      </c>
      <c r="C7" s="70">
        <v>296.95999999999998</v>
      </c>
      <c r="D7" s="70">
        <v>363.03</v>
      </c>
      <c r="E7" s="70">
        <v>450.74</v>
      </c>
      <c r="F7" s="70">
        <v>425.42</v>
      </c>
      <c r="G7" s="70">
        <v>400.88</v>
      </c>
      <c r="H7" s="69">
        <v>401.38</v>
      </c>
      <c r="I7" s="69">
        <v>437.45000708033689</v>
      </c>
    </row>
    <row r="8" spans="1:9" ht="15" x14ac:dyDescent="0.25">
      <c r="A8" s="65" t="s">
        <v>115</v>
      </c>
      <c r="B8" s="70">
        <v>614.71</v>
      </c>
      <c r="C8" s="70">
        <v>402</v>
      </c>
      <c r="D8" s="70">
        <v>400.63</v>
      </c>
      <c r="E8" s="70">
        <v>384.39</v>
      </c>
      <c r="F8" s="70">
        <v>374.86</v>
      </c>
      <c r="G8" s="70">
        <v>352.07</v>
      </c>
      <c r="H8" s="69">
        <v>361.09</v>
      </c>
      <c r="I8" s="69">
        <v>357.71729561266983</v>
      </c>
    </row>
    <row r="9" spans="1:9" ht="15" x14ac:dyDescent="0.25">
      <c r="A9" s="47" t="s">
        <v>116</v>
      </c>
      <c r="B9" s="69">
        <v>675.67</v>
      </c>
      <c r="C9" s="69">
        <v>451.01</v>
      </c>
      <c r="D9" s="69">
        <v>443.39</v>
      </c>
      <c r="E9" s="69">
        <v>410.75</v>
      </c>
      <c r="F9" s="69">
        <v>387.03</v>
      </c>
      <c r="G9" s="69">
        <v>396.01</v>
      </c>
      <c r="H9" s="69">
        <v>389.24</v>
      </c>
      <c r="I9" s="69">
        <v>389.75217690701044</v>
      </c>
    </row>
    <row r="10" spans="1:9" ht="15" x14ac:dyDescent="0.25">
      <c r="A10" s="47" t="s">
        <v>117</v>
      </c>
      <c r="B10" s="69">
        <v>683.94</v>
      </c>
      <c r="C10" s="69">
        <v>420.65</v>
      </c>
      <c r="D10" s="69">
        <v>385.22</v>
      </c>
      <c r="E10" s="69">
        <v>383.58</v>
      </c>
      <c r="F10" s="69">
        <v>374.51</v>
      </c>
      <c r="G10" s="69">
        <v>356.93</v>
      </c>
      <c r="H10" s="69">
        <v>386.14</v>
      </c>
      <c r="I10" s="69">
        <v>379.64978742071838</v>
      </c>
    </row>
    <row r="11" spans="1:9" ht="15" x14ac:dyDescent="0.25">
      <c r="A11" s="47" t="s">
        <v>118</v>
      </c>
      <c r="B11" s="69">
        <v>962.29</v>
      </c>
      <c r="C11" s="69">
        <v>648.32000000000005</v>
      </c>
      <c r="D11" s="69">
        <v>645.46</v>
      </c>
      <c r="E11" s="69">
        <v>571.32000000000005</v>
      </c>
      <c r="F11" s="69">
        <v>564.72</v>
      </c>
      <c r="G11" s="69">
        <v>537.38</v>
      </c>
      <c r="H11" s="69">
        <v>534.64</v>
      </c>
      <c r="I11" s="69">
        <v>530.3817426751616</v>
      </c>
    </row>
    <row r="12" spans="1:9" ht="15" x14ac:dyDescent="0.25">
      <c r="A12" s="47" t="s">
        <v>119</v>
      </c>
      <c r="B12" s="69">
        <v>853.02</v>
      </c>
      <c r="C12" s="69">
        <v>690.23</v>
      </c>
      <c r="D12" s="69">
        <v>678.12</v>
      </c>
      <c r="E12" s="69">
        <v>625.87</v>
      </c>
      <c r="F12" s="69">
        <v>582.08000000000004</v>
      </c>
      <c r="G12" s="69">
        <v>587.78</v>
      </c>
      <c r="H12" s="69">
        <v>559.07000000000005</v>
      </c>
      <c r="I12" s="69">
        <v>588.28589273225703</v>
      </c>
    </row>
    <row r="13" spans="1:9" ht="15" x14ac:dyDescent="0.25">
      <c r="A13" s="47" t="s">
        <v>120</v>
      </c>
      <c r="B13" s="69">
        <v>733.16</v>
      </c>
      <c r="C13" s="69">
        <v>461.85</v>
      </c>
      <c r="D13" s="69">
        <v>461.63</v>
      </c>
      <c r="E13" s="69">
        <v>385.66</v>
      </c>
      <c r="F13" s="69">
        <v>386.66</v>
      </c>
      <c r="G13" s="69">
        <v>367.96</v>
      </c>
      <c r="H13" s="69">
        <v>371.57</v>
      </c>
      <c r="I13" s="69">
        <v>374.92486334960591</v>
      </c>
    </row>
    <row r="14" spans="1:9" ht="15" x14ac:dyDescent="0.25">
      <c r="A14" s="47" t="s">
        <v>121</v>
      </c>
      <c r="B14" s="69">
        <v>821.69</v>
      </c>
      <c r="C14" s="69">
        <v>640.71</v>
      </c>
      <c r="D14" s="69">
        <v>614.08000000000004</v>
      </c>
      <c r="E14" s="69">
        <v>518.63</v>
      </c>
      <c r="F14" s="69">
        <v>513.9</v>
      </c>
      <c r="G14" s="69">
        <v>506.84</v>
      </c>
      <c r="H14" s="69">
        <v>491.57</v>
      </c>
      <c r="I14" s="69">
        <v>480.62695664363258</v>
      </c>
    </row>
    <row r="15" spans="1:9" ht="15" x14ac:dyDescent="0.25">
      <c r="A15" s="47" t="s">
        <v>122</v>
      </c>
      <c r="B15" s="69">
        <v>866.44</v>
      </c>
      <c r="C15" s="69">
        <v>712.74</v>
      </c>
      <c r="D15" s="69">
        <v>683.12</v>
      </c>
      <c r="E15" s="69">
        <v>597.45000000000005</v>
      </c>
      <c r="F15" s="69">
        <v>538.72</v>
      </c>
      <c r="G15" s="69">
        <v>486.19</v>
      </c>
      <c r="H15" s="69">
        <v>477.33</v>
      </c>
      <c r="I15" s="69">
        <v>471.11142182187291</v>
      </c>
    </row>
    <row r="16" spans="1:9" ht="15" x14ac:dyDescent="0.25">
      <c r="A16" s="47" t="s">
        <v>123</v>
      </c>
      <c r="B16" s="69">
        <v>661.1</v>
      </c>
      <c r="C16" s="69">
        <v>487.72</v>
      </c>
      <c r="D16" s="69">
        <v>476.03</v>
      </c>
      <c r="E16" s="69">
        <v>421.85</v>
      </c>
      <c r="F16" s="69">
        <v>412.93</v>
      </c>
      <c r="G16" s="69">
        <v>389.79</v>
      </c>
      <c r="H16" s="69">
        <v>363.19</v>
      </c>
      <c r="I16" s="69">
        <v>346.12422416526982</v>
      </c>
    </row>
    <row r="17" spans="1:9" ht="15" x14ac:dyDescent="0.25">
      <c r="A17" s="47" t="s">
        <v>124</v>
      </c>
      <c r="B17" s="69">
        <v>493.82</v>
      </c>
      <c r="C17" s="69">
        <v>335.3</v>
      </c>
      <c r="D17" s="69">
        <v>321.27999999999997</v>
      </c>
      <c r="E17" s="69">
        <v>305.19</v>
      </c>
      <c r="F17" s="69">
        <v>254.75</v>
      </c>
      <c r="G17" s="69">
        <v>249.02</v>
      </c>
      <c r="H17" s="69">
        <v>230.9</v>
      </c>
      <c r="I17" s="69">
        <v>252.53985695834055</v>
      </c>
    </row>
    <row r="18" spans="1:9" ht="15" x14ac:dyDescent="0.25">
      <c r="A18" s="47" t="s">
        <v>125</v>
      </c>
      <c r="B18" s="69">
        <v>281.22000000000003</v>
      </c>
      <c r="C18" s="69">
        <v>295.89999999999998</v>
      </c>
      <c r="D18" s="69">
        <v>265.27999999999997</v>
      </c>
      <c r="E18" s="69">
        <v>256.66000000000003</v>
      </c>
      <c r="F18" s="69">
        <v>238.05</v>
      </c>
      <c r="G18" s="69">
        <v>238.33</v>
      </c>
      <c r="H18" s="69">
        <v>234.88</v>
      </c>
      <c r="I18" s="69">
        <v>255.02282562074345</v>
      </c>
    </row>
    <row r="19" spans="1:9" ht="15" x14ac:dyDescent="0.25">
      <c r="A19" s="47" t="s">
        <v>126</v>
      </c>
      <c r="B19" s="69">
        <v>442.78</v>
      </c>
      <c r="C19" s="69">
        <v>516.58000000000004</v>
      </c>
      <c r="D19" s="69">
        <v>500.09</v>
      </c>
      <c r="E19" s="69">
        <v>409.07</v>
      </c>
      <c r="F19" s="69">
        <v>421.25</v>
      </c>
      <c r="G19" s="69">
        <v>389.2</v>
      </c>
      <c r="H19" s="69">
        <v>383.14</v>
      </c>
      <c r="I19" s="69">
        <v>408.3992072770921</v>
      </c>
    </row>
    <row r="20" spans="1:9" ht="15" x14ac:dyDescent="0.25">
      <c r="A20" s="47" t="s">
        <v>127</v>
      </c>
      <c r="B20" s="69">
        <v>239.62</v>
      </c>
      <c r="C20" s="69">
        <v>347.26</v>
      </c>
      <c r="D20" s="69">
        <v>307.70999999999998</v>
      </c>
      <c r="E20" s="69">
        <v>283.25</v>
      </c>
      <c r="F20" s="69">
        <v>255.85</v>
      </c>
      <c r="G20" s="69">
        <v>264.41000000000003</v>
      </c>
      <c r="H20" s="69">
        <v>271.58</v>
      </c>
      <c r="I20" s="69">
        <v>265.54551334720207</v>
      </c>
    </row>
    <row r="21" spans="1:9" ht="15" x14ac:dyDescent="0.25">
      <c r="A21" s="47" t="s">
        <v>128</v>
      </c>
      <c r="B21" s="69">
        <v>364.47</v>
      </c>
      <c r="C21" s="69">
        <v>287.33999999999997</v>
      </c>
      <c r="D21" s="69">
        <v>260.94</v>
      </c>
      <c r="E21" s="69">
        <v>239.85</v>
      </c>
      <c r="F21" s="69">
        <v>239.72</v>
      </c>
      <c r="G21" s="69">
        <v>223.8</v>
      </c>
      <c r="H21" s="69">
        <v>238.15</v>
      </c>
      <c r="I21" s="69">
        <v>247.37972126586462</v>
      </c>
    </row>
    <row r="22" spans="1:9" ht="15" x14ac:dyDescent="0.25">
      <c r="A22" s="47" t="s">
        <v>129</v>
      </c>
      <c r="B22" s="69">
        <v>462.42</v>
      </c>
      <c r="C22" s="69">
        <v>439.94</v>
      </c>
      <c r="D22" s="69">
        <v>402.36</v>
      </c>
      <c r="E22" s="69">
        <v>354.37</v>
      </c>
      <c r="F22" s="69">
        <v>351.19</v>
      </c>
      <c r="G22" s="69">
        <v>337.04</v>
      </c>
      <c r="H22" s="69">
        <v>319.17</v>
      </c>
      <c r="I22" s="69">
        <v>327.72994941615269</v>
      </c>
    </row>
    <row r="23" spans="1:9" ht="15" x14ac:dyDescent="0.25">
      <c r="A23" s="47" t="s">
        <v>130</v>
      </c>
      <c r="B23" s="69">
        <v>454</v>
      </c>
      <c r="C23" s="69">
        <v>382.45</v>
      </c>
      <c r="D23" s="69">
        <v>353.59</v>
      </c>
      <c r="E23" s="69">
        <v>321.08999999999997</v>
      </c>
      <c r="F23" s="69">
        <v>334.48</v>
      </c>
      <c r="G23" s="69">
        <v>319.25</v>
      </c>
      <c r="H23" s="69">
        <v>317.02999999999997</v>
      </c>
      <c r="I23" s="69">
        <v>313.59531104946313</v>
      </c>
    </row>
    <row r="24" spans="1:9" ht="15.75" thickBot="1" x14ac:dyDescent="0.3">
      <c r="A24" s="66" t="s">
        <v>4</v>
      </c>
      <c r="B24" s="71">
        <v>655.15</v>
      </c>
      <c r="C24" s="71">
        <v>514.05999999999995</v>
      </c>
      <c r="D24" s="71">
        <v>491.78</v>
      </c>
      <c r="E24" s="71">
        <v>448.21</v>
      </c>
      <c r="F24" s="71">
        <v>428.48</v>
      </c>
      <c r="G24" s="71">
        <v>413.14</v>
      </c>
      <c r="H24" s="71">
        <v>406.58</v>
      </c>
      <c r="I24" s="71">
        <v>410.99334076153525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sqref="A1:A2"/>
    </sheetView>
  </sheetViews>
  <sheetFormatPr defaultRowHeight="14.4" x14ac:dyDescent="0.3"/>
  <cols>
    <col min="1" max="1" width="21.6640625" bestFit="1" customWidth="1"/>
    <col min="2" max="3" width="6" bestFit="1" customWidth="1"/>
    <col min="4" max="7" width="4.6640625" bestFit="1" customWidth="1"/>
    <col min="8" max="15" width="4.44140625" bestFit="1" customWidth="1"/>
  </cols>
  <sheetData>
    <row r="1" spans="1:15" ht="12" customHeight="1" thickTop="1" thickBot="1" x14ac:dyDescent="0.35">
      <c r="A1" s="201" t="s">
        <v>132</v>
      </c>
      <c r="B1" s="203" t="s">
        <v>133</v>
      </c>
      <c r="C1" s="203"/>
      <c r="D1" s="203"/>
      <c r="E1" s="203"/>
      <c r="F1" s="203"/>
      <c r="G1" s="203"/>
      <c r="H1" s="204"/>
      <c r="I1" s="205" t="s">
        <v>134</v>
      </c>
      <c r="J1" s="206"/>
      <c r="K1" s="206"/>
      <c r="L1" s="206"/>
      <c r="M1" s="206"/>
      <c r="N1" s="206"/>
      <c r="O1" s="206"/>
    </row>
    <row r="2" spans="1:15" ht="12" customHeight="1" thickBot="1" x14ac:dyDescent="0.35">
      <c r="A2" s="202"/>
      <c r="B2" s="72">
        <v>2001</v>
      </c>
      <c r="C2" s="73">
        <v>2010</v>
      </c>
      <c r="D2" s="73">
        <v>2012</v>
      </c>
      <c r="E2" s="73">
        <v>2013</v>
      </c>
      <c r="F2" s="73">
        <v>2014</v>
      </c>
      <c r="G2" s="73">
        <v>2015</v>
      </c>
      <c r="H2" s="74">
        <v>2016</v>
      </c>
      <c r="I2" s="73">
        <v>2001</v>
      </c>
      <c r="J2" s="73">
        <v>2010</v>
      </c>
      <c r="K2" s="73">
        <v>2012</v>
      </c>
      <c r="L2" s="73">
        <v>2013</v>
      </c>
      <c r="M2" s="73">
        <v>2014</v>
      </c>
      <c r="N2" s="73">
        <v>2015</v>
      </c>
      <c r="O2" s="73">
        <v>2016</v>
      </c>
    </row>
    <row r="3" spans="1:15" ht="12" customHeight="1" x14ac:dyDescent="0.25">
      <c r="A3" s="95" t="s">
        <v>109</v>
      </c>
      <c r="B3" s="85">
        <v>74</v>
      </c>
      <c r="C3" s="85">
        <v>64</v>
      </c>
      <c r="D3" s="85">
        <v>73</v>
      </c>
      <c r="E3" s="85">
        <v>53</v>
      </c>
      <c r="F3" s="85">
        <v>61</v>
      </c>
      <c r="G3" s="85">
        <v>66</v>
      </c>
      <c r="H3" s="86">
        <v>49</v>
      </c>
      <c r="I3" s="87">
        <v>47</v>
      </c>
      <c r="J3" s="87">
        <v>31</v>
      </c>
      <c r="K3" s="87">
        <v>32</v>
      </c>
      <c r="L3" s="87">
        <v>22</v>
      </c>
      <c r="M3" s="87">
        <v>27</v>
      </c>
      <c r="N3" s="87">
        <v>28</v>
      </c>
      <c r="O3" s="87">
        <v>25</v>
      </c>
    </row>
    <row r="4" spans="1:15" ht="12" customHeight="1" x14ac:dyDescent="0.3">
      <c r="A4" s="95" t="s">
        <v>135</v>
      </c>
      <c r="B4" s="85">
        <v>4</v>
      </c>
      <c r="C4" s="85">
        <v>4</v>
      </c>
      <c r="D4" s="85">
        <v>3</v>
      </c>
      <c r="E4" s="85">
        <v>2</v>
      </c>
      <c r="F4" s="85">
        <v>5</v>
      </c>
      <c r="G4" s="85">
        <v>2</v>
      </c>
      <c r="H4" s="86">
        <v>2</v>
      </c>
      <c r="I4" s="87">
        <v>2</v>
      </c>
      <c r="J4" s="87">
        <v>2</v>
      </c>
      <c r="K4" s="87" t="s">
        <v>136</v>
      </c>
      <c r="L4" s="87">
        <v>1</v>
      </c>
      <c r="M4" s="87">
        <v>1</v>
      </c>
      <c r="N4" s="87">
        <v>1</v>
      </c>
      <c r="O4" s="87">
        <v>0</v>
      </c>
    </row>
    <row r="5" spans="1:15" ht="12" customHeight="1" x14ac:dyDescent="0.25">
      <c r="A5" s="95" t="s">
        <v>111</v>
      </c>
      <c r="B5" s="85">
        <v>42</v>
      </c>
      <c r="C5" s="85">
        <v>40</v>
      </c>
      <c r="D5" s="85">
        <v>35</v>
      </c>
      <c r="E5" s="85">
        <v>26</v>
      </c>
      <c r="F5" s="85">
        <v>19</v>
      </c>
      <c r="G5" s="85">
        <v>30</v>
      </c>
      <c r="H5" s="86">
        <v>24</v>
      </c>
      <c r="I5" s="87">
        <v>31</v>
      </c>
      <c r="J5" s="87">
        <v>24</v>
      </c>
      <c r="K5" s="87">
        <v>24</v>
      </c>
      <c r="L5" s="87">
        <v>16</v>
      </c>
      <c r="M5" s="87">
        <v>12</v>
      </c>
      <c r="N5" s="87">
        <v>21</v>
      </c>
      <c r="O5" s="87">
        <v>15</v>
      </c>
    </row>
    <row r="6" spans="1:15" ht="12" customHeight="1" x14ac:dyDescent="0.25">
      <c r="A6" s="95" t="s">
        <v>112</v>
      </c>
      <c r="B6" s="85">
        <v>231</v>
      </c>
      <c r="C6" s="85">
        <v>162</v>
      </c>
      <c r="D6" s="85">
        <v>171</v>
      </c>
      <c r="E6" s="85">
        <v>118</v>
      </c>
      <c r="F6" s="85">
        <v>114</v>
      </c>
      <c r="G6" s="85">
        <v>116</v>
      </c>
      <c r="H6" s="86">
        <v>102</v>
      </c>
      <c r="I6" s="87">
        <v>162</v>
      </c>
      <c r="J6" s="87">
        <v>93</v>
      </c>
      <c r="K6" s="87">
        <v>92</v>
      </c>
      <c r="L6" s="87">
        <v>55</v>
      </c>
      <c r="M6" s="87">
        <v>71</v>
      </c>
      <c r="N6" s="87">
        <v>77</v>
      </c>
      <c r="O6" s="87">
        <v>60</v>
      </c>
    </row>
    <row r="7" spans="1:15" ht="12" customHeight="1" x14ac:dyDescent="0.3">
      <c r="A7" s="95" t="s">
        <v>137</v>
      </c>
      <c r="B7" s="85">
        <v>34</v>
      </c>
      <c r="C7" s="85">
        <v>24</v>
      </c>
      <c r="D7" s="85">
        <v>28</v>
      </c>
      <c r="E7" s="85">
        <v>29</v>
      </c>
      <c r="F7" s="85">
        <v>22</v>
      </c>
      <c r="G7" s="85">
        <v>35</v>
      </c>
      <c r="H7" s="86">
        <v>19</v>
      </c>
      <c r="I7" s="87">
        <v>9</v>
      </c>
      <c r="J7" s="87">
        <v>10</v>
      </c>
      <c r="K7" s="87">
        <v>6</v>
      </c>
      <c r="L7" s="87">
        <v>6</v>
      </c>
      <c r="M7" s="87">
        <v>1</v>
      </c>
      <c r="N7" s="87">
        <v>3</v>
      </c>
      <c r="O7" s="87">
        <v>3</v>
      </c>
    </row>
    <row r="8" spans="1:15" ht="12" customHeight="1" x14ac:dyDescent="0.25">
      <c r="A8" s="96" t="s">
        <v>114</v>
      </c>
      <c r="B8" s="85">
        <v>20</v>
      </c>
      <c r="C8" s="85">
        <v>11</v>
      </c>
      <c r="D8" s="85">
        <v>15</v>
      </c>
      <c r="E8" s="85">
        <v>13</v>
      </c>
      <c r="F8" s="85">
        <v>13</v>
      </c>
      <c r="G8" s="85">
        <v>22</v>
      </c>
      <c r="H8" s="86">
        <v>8</v>
      </c>
      <c r="I8" s="87">
        <v>5</v>
      </c>
      <c r="J8" s="87">
        <v>4</v>
      </c>
      <c r="K8" s="87">
        <v>3</v>
      </c>
      <c r="L8" s="87">
        <v>2</v>
      </c>
      <c r="M8" s="87">
        <v>1</v>
      </c>
      <c r="N8" s="87">
        <v>3</v>
      </c>
      <c r="O8" s="87">
        <v>0</v>
      </c>
    </row>
    <row r="9" spans="1:15" ht="12" customHeight="1" x14ac:dyDescent="0.25">
      <c r="A9" s="96" t="s">
        <v>115</v>
      </c>
      <c r="B9" s="85">
        <v>14</v>
      </c>
      <c r="C9" s="85">
        <v>13</v>
      </c>
      <c r="D9" s="85">
        <v>13</v>
      </c>
      <c r="E9" s="85">
        <v>16</v>
      </c>
      <c r="F9" s="85">
        <v>9</v>
      </c>
      <c r="G9" s="85">
        <v>13</v>
      </c>
      <c r="H9" s="86">
        <v>11</v>
      </c>
      <c r="I9" s="87">
        <v>4</v>
      </c>
      <c r="J9" s="87">
        <v>6</v>
      </c>
      <c r="K9" s="87">
        <v>3</v>
      </c>
      <c r="L9" s="87">
        <v>4</v>
      </c>
      <c r="M9" s="87">
        <v>0</v>
      </c>
      <c r="N9" s="87">
        <v>0</v>
      </c>
      <c r="O9" s="87">
        <v>3</v>
      </c>
    </row>
    <row r="10" spans="1:15" ht="12" customHeight="1" x14ac:dyDescent="0.25">
      <c r="A10" s="95" t="s">
        <v>116</v>
      </c>
      <c r="B10" s="85">
        <v>168</v>
      </c>
      <c r="C10" s="85">
        <v>118</v>
      </c>
      <c r="D10" s="85">
        <v>99</v>
      </c>
      <c r="E10" s="85">
        <v>73</v>
      </c>
      <c r="F10" s="85">
        <v>86</v>
      </c>
      <c r="G10" s="85">
        <v>89</v>
      </c>
      <c r="H10" s="86">
        <v>77</v>
      </c>
      <c r="I10" s="87">
        <v>101</v>
      </c>
      <c r="J10" s="87">
        <v>57</v>
      </c>
      <c r="K10" s="87">
        <v>42</v>
      </c>
      <c r="L10" s="87">
        <v>26</v>
      </c>
      <c r="M10" s="87">
        <v>47</v>
      </c>
      <c r="N10" s="87">
        <v>42</v>
      </c>
      <c r="O10" s="87">
        <v>34</v>
      </c>
    </row>
    <row r="11" spans="1:15" ht="12" customHeight="1" x14ac:dyDescent="0.25">
      <c r="A11" s="95" t="s">
        <v>117</v>
      </c>
      <c r="B11" s="85">
        <v>50</v>
      </c>
      <c r="C11" s="85">
        <v>31</v>
      </c>
      <c r="D11" s="85">
        <v>20</v>
      </c>
      <c r="E11" s="85">
        <v>20</v>
      </c>
      <c r="F11" s="85">
        <v>30</v>
      </c>
      <c r="G11" s="85">
        <v>12</v>
      </c>
      <c r="H11" s="86">
        <v>14</v>
      </c>
      <c r="I11" s="87">
        <v>28</v>
      </c>
      <c r="J11" s="87">
        <v>11</v>
      </c>
      <c r="K11" s="87">
        <v>9</v>
      </c>
      <c r="L11" s="87">
        <v>11</v>
      </c>
      <c r="M11" s="87">
        <v>14</v>
      </c>
      <c r="N11" s="87">
        <v>9</v>
      </c>
      <c r="O11" s="87">
        <v>3</v>
      </c>
    </row>
    <row r="12" spans="1:15" ht="12" customHeight="1" x14ac:dyDescent="0.25">
      <c r="A12" s="95" t="s">
        <v>118</v>
      </c>
      <c r="B12" s="85">
        <v>139</v>
      </c>
      <c r="C12" s="85">
        <v>101</v>
      </c>
      <c r="D12" s="85">
        <v>86</v>
      </c>
      <c r="E12" s="85">
        <v>65</v>
      </c>
      <c r="F12" s="85">
        <v>54</v>
      </c>
      <c r="G12" s="85">
        <v>71</v>
      </c>
      <c r="H12" s="86">
        <v>59</v>
      </c>
      <c r="I12" s="87">
        <v>78</v>
      </c>
      <c r="J12" s="87">
        <v>46</v>
      </c>
      <c r="K12" s="87">
        <v>39</v>
      </c>
      <c r="L12" s="87">
        <v>31</v>
      </c>
      <c r="M12" s="87">
        <v>26</v>
      </c>
      <c r="N12" s="87">
        <v>34</v>
      </c>
      <c r="O12" s="87">
        <v>26</v>
      </c>
    </row>
    <row r="13" spans="1:15" ht="12" customHeight="1" x14ac:dyDescent="0.25">
      <c r="A13" s="95" t="s">
        <v>119</v>
      </c>
      <c r="B13" s="85">
        <v>107</v>
      </c>
      <c r="C13" s="85">
        <v>88</v>
      </c>
      <c r="D13" s="85">
        <v>70</v>
      </c>
      <c r="E13" s="85">
        <v>58</v>
      </c>
      <c r="F13" s="85">
        <v>73</v>
      </c>
      <c r="G13" s="85">
        <v>68</v>
      </c>
      <c r="H13" s="86">
        <v>68</v>
      </c>
      <c r="I13" s="87">
        <v>73</v>
      </c>
      <c r="J13" s="87">
        <v>46</v>
      </c>
      <c r="K13" s="87">
        <v>41</v>
      </c>
      <c r="L13" s="87">
        <v>36</v>
      </c>
      <c r="M13" s="87">
        <v>37</v>
      </c>
      <c r="N13" s="87">
        <v>38</v>
      </c>
      <c r="O13" s="87">
        <v>29</v>
      </c>
    </row>
    <row r="14" spans="1:15" ht="12" customHeight="1" x14ac:dyDescent="0.25">
      <c r="A14" s="95" t="s">
        <v>120</v>
      </c>
      <c r="B14" s="85">
        <v>19</v>
      </c>
      <c r="C14" s="85">
        <v>16</v>
      </c>
      <c r="D14" s="85">
        <v>10</v>
      </c>
      <c r="E14" s="85">
        <v>11</v>
      </c>
      <c r="F14" s="85">
        <v>12</v>
      </c>
      <c r="G14" s="85">
        <v>13</v>
      </c>
      <c r="H14" s="86">
        <v>8</v>
      </c>
      <c r="I14" s="87">
        <v>10</v>
      </c>
      <c r="J14" s="87">
        <v>10</v>
      </c>
      <c r="K14" s="87">
        <v>5</v>
      </c>
      <c r="L14" s="87">
        <v>6</v>
      </c>
      <c r="M14" s="87">
        <v>5</v>
      </c>
      <c r="N14" s="87">
        <v>7</v>
      </c>
      <c r="O14" s="87">
        <v>3</v>
      </c>
    </row>
    <row r="15" spans="1:15" ht="12" customHeight="1" x14ac:dyDescent="0.25">
      <c r="A15" s="95" t="s">
        <v>121</v>
      </c>
      <c r="B15" s="85">
        <v>39</v>
      </c>
      <c r="C15" s="85">
        <v>25</v>
      </c>
      <c r="D15" s="85">
        <v>26</v>
      </c>
      <c r="E15" s="85">
        <v>25</v>
      </c>
      <c r="F15" s="85">
        <v>21</v>
      </c>
      <c r="G15" s="85">
        <v>18</v>
      </c>
      <c r="H15" s="86">
        <v>20</v>
      </c>
      <c r="I15" s="87">
        <v>18</v>
      </c>
      <c r="J15" s="87">
        <v>8</v>
      </c>
      <c r="K15" s="87">
        <v>9</v>
      </c>
      <c r="L15" s="87">
        <v>12</v>
      </c>
      <c r="M15" s="87">
        <v>9</v>
      </c>
      <c r="N15" s="87">
        <v>11</v>
      </c>
      <c r="O15" s="87">
        <v>8</v>
      </c>
    </row>
    <row r="16" spans="1:15" ht="12" customHeight="1" x14ac:dyDescent="0.25">
      <c r="A16" s="95" t="s">
        <v>122</v>
      </c>
      <c r="B16" s="85">
        <v>141</v>
      </c>
      <c r="C16" s="85">
        <v>155</v>
      </c>
      <c r="D16" s="85">
        <v>97</v>
      </c>
      <c r="E16" s="85">
        <v>102</v>
      </c>
      <c r="F16" s="85">
        <v>87</v>
      </c>
      <c r="G16" s="85">
        <v>100</v>
      </c>
      <c r="H16" s="86">
        <v>95</v>
      </c>
      <c r="I16" s="87">
        <v>92</v>
      </c>
      <c r="J16" s="87">
        <v>83</v>
      </c>
      <c r="K16" s="87">
        <v>52</v>
      </c>
      <c r="L16" s="87">
        <v>60</v>
      </c>
      <c r="M16" s="87">
        <v>53</v>
      </c>
      <c r="N16" s="87">
        <v>60</v>
      </c>
      <c r="O16" s="87">
        <v>51</v>
      </c>
    </row>
    <row r="17" spans="1:15" ht="12" customHeight="1" x14ac:dyDescent="0.25">
      <c r="A17" s="95" t="s">
        <v>123</v>
      </c>
      <c r="B17" s="85">
        <v>22</v>
      </c>
      <c r="C17" s="85">
        <v>17</v>
      </c>
      <c r="D17" s="85">
        <v>26</v>
      </c>
      <c r="E17" s="85">
        <v>14</v>
      </c>
      <c r="F17" s="85">
        <v>20</v>
      </c>
      <c r="G17" s="85">
        <v>15</v>
      </c>
      <c r="H17" s="86">
        <v>16</v>
      </c>
      <c r="I17" s="87">
        <v>13</v>
      </c>
      <c r="J17" s="87">
        <v>12</v>
      </c>
      <c r="K17" s="87">
        <v>12</v>
      </c>
      <c r="L17" s="87">
        <v>6</v>
      </c>
      <c r="M17" s="87">
        <v>13</v>
      </c>
      <c r="N17" s="87">
        <v>5</v>
      </c>
      <c r="O17" s="87">
        <v>10</v>
      </c>
    </row>
    <row r="18" spans="1:15" ht="12" customHeight="1" x14ac:dyDescent="0.25">
      <c r="A18" s="95" t="s">
        <v>124</v>
      </c>
      <c r="B18" s="85">
        <v>5</v>
      </c>
      <c r="C18" s="85">
        <v>7</v>
      </c>
      <c r="D18" s="85">
        <v>2</v>
      </c>
      <c r="E18" s="85">
        <v>1</v>
      </c>
      <c r="F18" s="85">
        <v>4</v>
      </c>
      <c r="G18" s="85">
        <v>3</v>
      </c>
      <c r="H18" s="86">
        <v>1</v>
      </c>
      <c r="I18" s="87">
        <v>2</v>
      </c>
      <c r="J18" s="87">
        <v>3</v>
      </c>
      <c r="K18" s="87" t="s">
        <v>136</v>
      </c>
      <c r="L18" s="87" t="s">
        <v>136</v>
      </c>
      <c r="M18" s="87">
        <v>3</v>
      </c>
      <c r="N18" s="87">
        <v>3</v>
      </c>
      <c r="O18" s="87">
        <v>1</v>
      </c>
    </row>
    <row r="19" spans="1:15" ht="12" customHeight="1" x14ac:dyDescent="0.25">
      <c r="A19" s="95" t="s">
        <v>125</v>
      </c>
      <c r="B19" s="85">
        <v>77</v>
      </c>
      <c r="C19" s="85">
        <v>81</v>
      </c>
      <c r="D19" s="85">
        <v>75</v>
      </c>
      <c r="E19" s="85">
        <v>63</v>
      </c>
      <c r="F19" s="85">
        <v>61</v>
      </c>
      <c r="G19" s="85">
        <v>60</v>
      </c>
      <c r="H19" s="86">
        <v>58</v>
      </c>
      <c r="I19" s="87">
        <v>55</v>
      </c>
      <c r="J19" s="87">
        <v>40</v>
      </c>
      <c r="K19" s="87">
        <v>48</v>
      </c>
      <c r="L19" s="87">
        <v>43</v>
      </c>
      <c r="M19" s="87">
        <v>40</v>
      </c>
      <c r="N19" s="87">
        <v>36</v>
      </c>
      <c r="O19" s="87">
        <v>41</v>
      </c>
    </row>
    <row r="20" spans="1:15" ht="12" customHeight="1" x14ac:dyDescent="0.25">
      <c r="A20" s="95" t="s">
        <v>126</v>
      </c>
      <c r="B20" s="85">
        <v>79</v>
      </c>
      <c r="C20" s="85">
        <v>77</v>
      </c>
      <c r="D20" s="85">
        <v>49</v>
      </c>
      <c r="E20" s="85">
        <v>53</v>
      </c>
      <c r="F20" s="85">
        <v>50</v>
      </c>
      <c r="G20" s="85">
        <v>48</v>
      </c>
      <c r="H20" s="86">
        <v>46</v>
      </c>
      <c r="I20" s="87">
        <v>40</v>
      </c>
      <c r="J20" s="87">
        <v>30</v>
      </c>
      <c r="K20" s="87">
        <v>23</v>
      </c>
      <c r="L20" s="87">
        <v>24</v>
      </c>
      <c r="M20" s="87">
        <v>22</v>
      </c>
      <c r="N20" s="87">
        <v>14</v>
      </c>
      <c r="O20" s="87">
        <v>22</v>
      </c>
    </row>
    <row r="21" spans="1:15" ht="12" customHeight="1" x14ac:dyDescent="0.25">
      <c r="A21" s="95" t="s">
        <v>127</v>
      </c>
      <c r="B21" s="85">
        <v>9</v>
      </c>
      <c r="C21" s="85">
        <v>9</v>
      </c>
      <c r="D21" s="85">
        <v>5</v>
      </c>
      <c r="E21" s="85">
        <v>3</v>
      </c>
      <c r="F21" s="85">
        <v>3</v>
      </c>
      <c r="G21" s="85">
        <v>8</v>
      </c>
      <c r="H21" s="86">
        <v>5</v>
      </c>
      <c r="I21" s="87">
        <v>3</v>
      </c>
      <c r="J21" s="87" t="s">
        <v>136</v>
      </c>
      <c r="K21" s="87" t="s">
        <v>136</v>
      </c>
      <c r="L21" s="87" t="s">
        <v>136</v>
      </c>
      <c r="M21" s="87">
        <v>1</v>
      </c>
      <c r="N21" s="87">
        <v>3</v>
      </c>
      <c r="O21" s="87">
        <v>1</v>
      </c>
    </row>
    <row r="22" spans="1:15" ht="12" customHeight="1" x14ac:dyDescent="0.25">
      <c r="A22" s="95" t="s">
        <v>128</v>
      </c>
      <c r="B22" s="85">
        <v>34</v>
      </c>
      <c r="C22" s="85">
        <v>22</v>
      </c>
      <c r="D22" s="85">
        <v>21</v>
      </c>
      <c r="E22" s="85">
        <v>19</v>
      </c>
      <c r="F22" s="85">
        <v>18</v>
      </c>
      <c r="G22" s="85">
        <v>14</v>
      </c>
      <c r="H22" s="86">
        <v>17</v>
      </c>
      <c r="I22" s="87">
        <v>19</v>
      </c>
      <c r="J22" s="87">
        <v>12</v>
      </c>
      <c r="K22" s="87">
        <v>12</v>
      </c>
      <c r="L22" s="87">
        <v>10</v>
      </c>
      <c r="M22" s="87">
        <v>7</v>
      </c>
      <c r="N22" s="87">
        <v>5</v>
      </c>
      <c r="O22" s="87">
        <v>6</v>
      </c>
    </row>
    <row r="23" spans="1:15" ht="12" customHeight="1" x14ac:dyDescent="0.25">
      <c r="A23" s="95" t="s">
        <v>129</v>
      </c>
      <c r="B23" s="85">
        <v>96</v>
      </c>
      <c r="C23" s="85">
        <v>84</v>
      </c>
      <c r="D23" s="85">
        <v>60</v>
      </c>
      <c r="E23" s="85">
        <v>82</v>
      </c>
      <c r="F23" s="85">
        <v>56</v>
      </c>
      <c r="G23" s="85">
        <v>72</v>
      </c>
      <c r="H23" s="86">
        <v>68</v>
      </c>
      <c r="I23" s="87">
        <v>70</v>
      </c>
      <c r="J23" s="87">
        <v>61</v>
      </c>
      <c r="K23" s="87">
        <v>34</v>
      </c>
      <c r="L23" s="87">
        <v>52</v>
      </c>
      <c r="M23" s="87">
        <v>35</v>
      </c>
      <c r="N23" s="87">
        <v>40</v>
      </c>
      <c r="O23" s="87">
        <v>46</v>
      </c>
    </row>
    <row r="24" spans="1:15" ht="12" customHeight="1" thickBot="1" x14ac:dyDescent="0.3">
      <c r="A24" s="97" t="s">
        <v>130</v>
      </c>
      <c r="B24" s="88">
        <v>56</v>
      </c>
      <c r="C24" s="88">
        <v>31</v>
      </c>
      <c r="D24" s="88">
        <v>18</v>
      </c>
      <c r="E24" s="88">
        <v>36</v>
      </c>
      <c r="F24" s="88">
        <v>20</v>
      </c>
      <c r="G24" s="88">
        <v>38</v>
      </c>
      <c r="H24" s="89">
        <v>25</v>
      </c>
      <c r="I24" s="90">
        <v>21</v>
      </c>
      <c r="J24" s="90">
        <v>9</v>
      </c>
      <c r="K24" s="90">
        <v>8</v>
      </c>
      <c r="L24" s="90">
        <v>16</v>
      </c>
      <c r="M24" s="90">
        <v>9</v>
      </c>
      <c r="N24" s="90">
        <v>13</v>
      </c>
      <c r="O24" s="90">
        <v>5</v>
      </c>
    </row>
    <row r="25" spans="1:15" ht="12" customHeight="1" thickBot="1" x14ac:dyDescent="0.3">
      <c r="A25" s="81" t="s">
        <v>4</v>
      </c>
      <c r="B25" s="91">
        <v>1426</v>
      </c>
      <c r="C25" s="91">
        <v>1156</v>
      </c>
      <c r="D25" s="91">
        <v>974</v>
      </c>
      <c r="E25" s="91">
        <v>853</v>
      </c>
      <c r="F25" s="91">
        <v>816</v>
      </c>
      <c r="G25" s="91">
        <v>878</v>
      </c>
      <c r="H25" s="92">
        <v>773</v>
      </c>
      <c r="I25" s="93">
        <v>874</v>
      </c>
      <c r="J25" s="94">
        <v>588</v>
      </c>
      <c r="K25" s="94">
        <v>488</v>
      </c>
      <c r="L25" s="94">
        <v>433</v>
      </c>
      <c r="M25" s="94">
        <v>433</v>
      </c>
      <c r="N25" s="94">
        <v>450</v>
      </c>
      <c r="O25" s="94">
        <v>389</v>
      </c>
    </row>
  </sheetData>
  <mergeCells count="3">
    <mergeCell ref="A1:A2"/>
    <mergeCell ref="B1:H1"/>
    <mergeCell ref="I1:O1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="90" zoomScaleNormal="90" workbookViewId="0"/>
  </sheetViews>
  <sheetFormatPr defaultColWidth="9.109375" defaultRowHeight="14.4" x14ac:dyDescent="0.3"/>
  <cols>
    <col min="1" max="1" width="15.44140625" style="98" bestFit="1" customWidth="1"/>
    <col min="2" max="2" width="12" style="98" customWidth="1"/>
    <col min="3" max="3" width="17.33203125" style="98" customWidth="1"/>
    <col min="4" max="4" width="9.109375" style="98"/>
    <col min="5" max="5" width="20.44140625" style="98" customWidth="1"/>
    <col min="6" max="16384" width="9.109375" style="98"/>
  </cols>
  <sheetData>
    <row r="1" spans="1:6" ht="15" x14ac:dyDescent="0.25">
      <c r="A1" s="100" t="s">
        <v>138</v>
      </c>
      <c r="B1" s="101"/>
    </row>
    <row r="2" spans="1:6" ht="15" x14ac:dyDescent="0.25">
      <c r="B2" s="102">
        <v>2010</v>
      </c>
      <c r="C2" s="102">
        <v>2014</v>
      </c>
      <c r="D2" s="102">
        <v>2015</v>
      </c>
      <c r="E2" s="103">
        <v>2016</v>
      </c>
    </row>
    <row r="3" spans="1:6" ht="15" x14ac:dyDescent="0.25">
      <c r="A3" s="104" t="s">
        <v>109</v>
      </c>
      <c r="B3" s="105">
        <v>1.2376308536788005</v>
      </c>
      <c r="C3" s="106">
        <v>1.1736473291341587</v>
      </c>
      <c r="D3" s="106">
        <v>1.4951216558970712</v>
      </c>
      <c r="E3" s="107">
        <v>1.1140450156034509</v>
      </c>
      <c r="F3" s="107">
        <f>(E3-D3)/D3*100</f>
        <v>-25.488002183004621</v>
      </c>
    </row>
    <row r="4" spans="1:6" ht="15" x14ac:dyDescent="0.25">
      <c r="A4" s="104" t="s">
        <v>110</v>
      </c>
      <c r="B4" s="105">
        <v>0.78911961869740022</v>
      </c>
      <c r="C4" s="106">
        <v>0.77854637606125598</v>
      </c>
      <c r="D4" s="106">
        <v>1.5647799332621357</v>
      </c>
      <c r="E4" s="107">
        <v>1.5734898431230624</v>
      </c>
      <c r="F4" s="119">
        <f t="shared" ref="F4:F25" si="0">(E4-D4)/D4*100</f>
        <v>0.55662203200477611</v>
      </c>
    </row>
    <row r="5" spans="1:6" ht="15" x14ac:dyDescent="0.25">
      <c r="A5" s="104" t="s">
        <v>111</v>
      </c>
      <c r="B5" s="105">
        <v>0.88872666100632436</v>
      </c>
      <c r="C5" s="106">
        <v>0.94482177826796532</v>
      </c>
      <c r="D5" s="106">
        <v>1.9021556495924949</v>
      </c>
      <c r="E5" s="107">
        <v>1.5304365570278922</v>
      </c>
      <c r="F5" s="107">
        <f t="shared" si="0"/>
        <v>-19.54199135303346</v>
      </c>
    </row>
    <row r="6" spans="1:6" ht="15" x14ac:dyDescent="0.25">
      <c r="A6" s="104" t="s">
        <v>112</v>
      </c>
      <c r="B6" s="105">
        <v>1.0070167787163162</v>
      </c>
      <c r="C6" s="106">
        <v>0.89106874785617873</v>
      </c>
      <c r="D6" s="106">
        <v>1.1593644364159568</v>
      </c>
      <c r="E6" s="107">
        <v>1.0185986120295698</v>
      </c>
      <c r="F6" s="107">
        <f t="shared" si="0"/>
        <v>-12.14163725959617</v>
      </c>
    </row>
    <row r="7" spans="1:6" s="108" customFormat="1" ht="15" x14ac:dyDescent="0.25">
      <c r="A7" s="104" t="s">
        <v>113</v>
      </c>
      <c r="B7" s="105">
        <v>0.97971404106569371</v>
      </c>
      <c r="C7" s="106">
        <v>0.66417285572979556</v>
      </c>
      <c r="D7" s="106">
        <v>3.3096175595069237</v>
      </c>
      <c r="E7" s="107">
        <v>1.79078537248807</v>
      </c>
      <c r="F7" s="107">
        <f t="shared" si="0"/>
        <v>-45.891471135569326</v>
      </c>
    </row>
    <row r="8" spans="1:6" s="108" customFormat="1" ht="15" x14ac:dyDescent="0.25">
      <c r="A8" s="109" t="s">
        <v>114</v>
      </c>
      <c r="B8" s="110">
        <v>0.9998700168978033</v>
      </c>
      <c r="C8" s="111">
        <v>0.77352083478368483</v>
      </c>
      <c r="D8" s="106">
        <v>4.2331748137643608</v>
      </c>
      <c r="E8" s="107">
        <v>1.5308836643231389</v>
      </c>
      <c r="F8" s="107">
        <f t="shared" si="0"/>
        <v>-63.836039576126147</v>
      </c>
    </row>
    <row r="9" spans="1:6" ht="12.75" customHeight="1" x14ac:dyDescent="0.25">
      <c r="A9" s="109" t="s">
        <v>115</v>
      </c>
      <c r="B9" s="110">
        <v>0.96035463976137114</v>
      </c>
      <c r="C9" s="111">
        <v>0.55883977411696328</v>
      </c>
      <c r="D9" s="106">
        <v>2.4171678416271627</v>
      </c>
      <c r="E9" s="107">
        <v>2.0430375138833687</v>
      </c>
      <c r="F9" s="107">
        <f t="shared" si="0"/>
        <v>-15.478045061692573</v>
      </c>
    </row>
    <row r="10" spans="1:6" ht="15" x14ac:dyDescent="0.25">
      <c r="A10" s="104" t="s">
        <v>116</v>
      </c>
      <c r="B10" s="105">
        <v>0.94905131489512307</v>
      </c>
      <c r="C10" s="106">
        <v>0.8727053683760394</v>
      </c>
      <c r="D10" s="106">
        <v>1.8084433782982121</v>
      </c>
      <c r="E10" s="107">
        <v>1.5678047028439979</v>
      </c>
      <c r="F10" s="107">
        <f t="shared" si="0"/>
        <v>-13.306398106899033</v>
      </c>
    </row>
    <row r="11" spans="1:6" ht="15" x14ac:dyDescent="0.25">
      <c r="A11" s="104" t="s">
        <v>117</v>
      </c>
      <c r="B11" s="105">
        <v>0.90074671903007586</v>
      </c>
      <c r="C11" s="106">
        <v>1.139840056014997</v>
      </c>
      <c r="D11" s="106">
        <v>0.98025601019466246</v>
      </c>
      <c r="E11" s="107">
        <v>1.1479691196306818</v>
      </c>
      <c r="F11" s="118">
        <f t="shared" si="0"/>
        <v>17.109113098190988</v>
      </c>
    </row>
    <row r="12" spans="1:6" ht="15" x14ac:dyDescent="0.25">
      <c r="A12" s="104" t="s">
        <v>118</v>
      </c>
      <c r="B12" s="105">
        <v>1.5281267354223367</v>
      </c>
      <c r="C12" s="106">
        <v>1.3487901689382167</v>
      </c>
      <c r="D12" s="106">
        <v>1.5957469522918859</v>
      </c>
      <c r="E12" s="107">
        <v>1.3262915494547143</v>
      </c>
      <c r="F12" s="107">
        <f t="shared" si="0"/>
        <v>-16.88584787520147</v>
      </c>
    </row>
    <row r="13" spans="1:6" ht="15" x14ac:dyDescent="0.25">
      <c r="A13" s="104" t="s">
        <v>119</v>
      </c>
      <c r="B13" s="105">
        <v>1.7471330638380582</v>
      </c>
      <c r="C13" s="106">
        <v>1.4660479944130245</v>
      </c>
      <c r="D13" s="106">
        <v>1.8140463744949349</v>
      </c>
      <c r="E13" s="107">
        <v>1.8165216922074958</v>
      </c>
      <c r="F13" s="119">
        <f t="shared" si="0"/>
        <v>0.13645283534992908</v>
      </c>
    </row>
    <row r="14" spans="1:6" ht="15" x14ac:dyDescent="0.25">
      <c r="A14" s="104" t="s">
        <v>120</v>
      </c>
      <c r="B14" s="105">
        <v>1.3603807252189646</v>
      </c>
      <c r="C14" s="106">
        <v>1.4512945547428306</v>
      </c>
      <c r="D14" s="106">
        <v>1.4558135394018734</v>
      </c>
      <c r="E14" s="107">
        <v>0.89883095798527035</v>
      </c>
      <c r="F14" s="107">
        <f t="shared" si="0"/>
        <v>-38.259197784727391</v>
      </c>
    </row>
    <row r="15" spans="1:6" ht="15" x14ac:dyDescent="0.25">
      <c r="A15" s="104" t="s">
        <v>121</v>
      </c>
      <c r="B15" s="105">
        <v>1.4275415593036451</v>
      </c>
      <c r="C15" s="106">
        <v>1.353121554775327</v>
      </c>
      <c r="D15" s="106">
        <v>1.1633362933779019</v>
      </c>
      <c r="E15" s="107">
        <v>1.2979393914221782</v>
      </c>
      <c r="F15" s="118">
        <f t="shared" si="0"/>
        <v>11.570437440186643</v>
      </c>
    </row>
    <row r="16" spans="1:6" ht="15" x14ac:dyDescent="0.25">
      <c r="A16" s="104" t="s">
        <v>122</v>
      </c>
      <c r="B16" s="105">
        <v>1.3913635683349452</v>
      </c>
      <c r="C16" s="106">
        <v>1.4452247902638777</v>
      </c>
      <c r="D16" s="106">
        <v>1.6976635989602489</v>
      </c>
      <c r="E16" s="107">
        <v>1.6120006149358135</v>
      </c>
      <c r="F16" s="107">
        <f t="shared" si="0"/>
        <v>-5.0459339575225952</v>
      </c>
    </row>
    <row r="17" spans="1:6" ht="15" x14ac:dyDescent="0.25">
      <c r="A17" s="104" t="s">
        <v>123</v>
      </c>
      <c r="B17" s="105">
        <v>0.7648034397799508</v>
      </c>
      <c r="C17" s="106">
        <v>0.37516230459202415</v>
      </c>
      <c r="D17" s="106">
        <v>1.1286312299033101</v>
      </c>
      <c r="E17" s="107">
        <v>1.2081124752714478</v>
      </c>
      <c r="F17" s="118">
        <f t="shared" si="0"/>
        <v>7.0422688352285698</v>
      </c>
    </row>
    <row r="18" spans="1:6" ht="15" x14ac:dyDescent="0.25">
      <c r="A18" s="104" t="s">
        <v>124</v>
      </c>
      <c r="B18" s="105">
        <v>1.2700872232400562</v>
      </c>
      <c r="C18" s="106">
        <v>0.31843432212497591</v>
      </c>
      <c r="D18" s="106">
        <v>0.95942434539276433</v>
      </c>
      <c r="E18" s="107">
        <v>0.32129752793682004</v>
      </c>
      <c r="F18" s="107">
        <f t="shared" si="0"/>
        <v>-66.511426411085182</v>
      </c>
    </row>
    <row r="19" spans="1:6" ht="15" x14ac:dyDescent="0.25">
      <c r="A19" s="104" t="s">
        <v>125</v>
      </c>
      <c r="B19" s="105">
        <v>0.53799713212819089</v>
      </c>
      <c r="C19" s="106">
        <v>0.76716571648930643</v>
      </c>
      <c r="D19" s="106">
        <v>1.0245570092975989</v>
      </c>
      <c r="E19" s="107">
        <v>0.99230671447760099</v>
      </c>
      <c r="F19" s="107">
        <f t="shared" si="0"/>
        <v>-3.1477306316129305</v>
      </c>
    </row>
    <row r="20" spans="1:6" ht="15" x14ac:dyDescent="0.25">
      <c r="A20" s="104" t="s">
        <v>126</v>
      </c>
      <c r="B20" s="105">
        <v>0.64184258193521704</v>
      </c>
      <c r="C20" s="106">
        <v>0.4156290711020319</v>
      </c>
      <c r="D20" s="106">
        <v>1.175423222763148</v>
      </c>
      <c r="E20" s="107">
        <v>1.1300748035819441</v>
      </c>
      <c r="F20" s="107">
        <f t="shared" si="0"/>
        <v>-3.8580503007759428</v>
      </c>
    </row>
    <row r="21" spans="1:6" ht="15" x14ac:dyDescent="0.25">
      <c r="A21" s="104" t="s">
        <v>127</v>
      </c>
      <c r="B21" s="105">
        <v>0.86169902920987373</v>
      </c>
      <c r="C21" s="106">
        <v>0.17315867395087489</v>
      </c>
      <c r="D21" s="106">
        <v>1.3909257741153929</v>
      </c>
      <c r="E21" s="107">
        <v>0.87408003076761709</v>
      </c>
      <c r="F21" s="107">
        <f t="shared" si="0"/>
        <v>-37.158398597975626</v>
      </c>
    </row>
    <row r="22" spans="1:6" ht="15" x14ac:dyDescent="0.25">
      <c r="A22" s="104" t="s">
        <v>128</v>
      </c>
      <c r="B22" s="105">
        <v>0.71261470551706296</v>
      </c>
      <c r="C22" s="106">
        <v>0.55595370826177537</v>
      </c>
      <c r="D22" s="106">
        <v>0.70937222584790249</v>
      </c>
      <c r="E22" s="107">
        <v>0.86389795840585426</v>
      </c>
      <c r="F22" s="118">
        <f t="shared" si="0"/>
        <v>21.783448368485161</v>
      </c>
    </row>
    <row r="23" spans="1:6" ht="15" x14ac:dyDescent="0.25">
      <c r="A23" s="104" t="s">
        <v>129</v>
      </c>
      <c r="B23" s="105">
        <v>0.9397100054923051</v>
      </c>
      <c r="C23" s="106">
        <v>0.60861781226044875</v>
      </c>
      <c r="D23" s="106">
        <v>1.4164388151056511</v>
      </c>
      <c r="E23" s="107">
        <v>1.342427357406083</v>
      </c>
      <c r="F23" s="107">
        <f t="shared" si="0"/>
        <v>-5.2251785894505876</v>
      </c>
    </row>
    <row r="24" spans="1:6" ht="15" x14ac:dyDescent="0.25">
      <c r="A24" s="104" t="s">
        <v>130</v>
      </c>
      <c r="B24" s="105">
        <v>0.67011307853603441</v>
      </c>
      <c r="C24" s="106">
        <v>0.72133916616197968</v>
      </c>
      <c r="D24" s="106">
        <v>2.2881751923271465</v>
      </c>
      <c r="E24" s="107">
        <v>1.5099928305540407</v>
      </c>
      <c r="F24" s="107">
        <f t="shared" si="0"/>
        <v>-34.008862799603634</v>
      </c>
    </row>
    <row r="25" spans="1:6" ht="15" x14ac:dyDescent="0.25">
      <c r="A25" s="112" t="s">
        <v>4</v>
      </c>
      <c r="B25" s="113">
        <v>1.0476165067011651</v>
      </c>
      <c r="C25" s="114">
        <v>0.9508277300846828</v>
      </c>
      <c r="D25" s="106">
        <v>1.4457296115302305</v>
      </c>
      <c r="E25" s="107">
        <v>1.2749989060245479</v>
      </c>
      <c r="F25" s="107">
        <f t="shared" si="0"/>
        <v>-11.809310962716806</v>
      </c>
    </row>
    <row r="27" spans="1:6" s="99" customFormat="1" ht="15" x14ac:dyDescent="0.25"/>
  </sheetData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6"/>
  <sheetViews>
    <sheetView workbookViewId="0"/>
  </sheetViews>
  <sheetFormatPr defaultRowHeight="14.4" x14ac:dyDescent="0.3"/>
  <cols>
    <col min="2" max="2" width="20.6640625" style="127" bestFit="1" customWidth="1"/>
    <col min="3" max="3" width="4.88671875" style="127" bestFit="1" customWidth="1"/>
    <col min="4" max="16" width="4.44140625" style="127" bestFit="1" customWidth="1"/>
  </cols>
  <sheetData>
    <row r="1" spans="2:16" ht="15.75" customHeight="1" thickBot="1" x14ac:dyDescent="0.3"/>
    <row r="2" spans="2:16" ht="15.6" thickTop="1" thickBot="1" x14ac:dyDescent="0.35">
      <c r="B2" s="211" t="s">
        <v>132</v>
      </c>
      <c r="C2" s="207" t="s">
        <v>139</v>
      </c>
      <c r="D2" s="207"/>
      <c r="E2" s="207"/>
      <c r="F2" s="207"/>
      <c r="G2" s="207"/>
      <c r="H2" s="207"/>
      <c r="I2" s="208"/>
      <c r="J2" s="209" t="s">
        <v>134</v>
      </c>
      <c r="K2" s="210"/>
      <c r="L2" s="210"/>
      <c r="M2" s="210"/>
      <c r="N2" s="210"/>
      <c r="O2" s="210"/>
      <c r="P2" s="210"/>
    </row>
    <row r="3" spans="2:16" ht="15" thickBot="1" x14ac:dyDescent="0.35">
      <c r="B3" s="212"/>
      <c r="C3" s="124">
        <v>2001</v>
      </c>
      <c r="D3" s="60">
        <v>2010</v>
      </c>
      <c r="E3" s="60">
        <v>2012</v>
      </c>
      <c r="F3" s="60">
        <v>2013</v>
      </c>
      <c r="G3" s="60">
        <v>2014</v>
      </c>
      <c r="H3" s="60">
        <v>2015</v>
      </c>
      <c r="I3" s="125">
        <v>2016</v>
      </c>
      <c r="J3" s="60">
        <v>2001</v>
      </c>
      <c r="K3" s="60">
        <v>2010</v>
      </c>
      <c r="L3" s="60">
        <v>2012</v>
      </c>
      <c r="M3" s="60">
        <v>2013</v>
      </c>
      <c r="N3" s="60">
        <v>2014</v>
      </c>
      <c r="O3" s="60">
        <v>2015</v>
      </c>
      <c r="P3" s="60">
        <v>2016</v>
      </c>
    </row>
    <row r="4" spans="2:16" ht="12.75" customHeight="1" x14ac:dyDescent="0.25">
      <c r="B4" s="45" t="s">
        <v>109</v>
      </c>
      <c r="C4" s="75">
        <v>62</v>
      </c>
      <c r="D4" s="75">
        <v>54</v>
      </c>
      <c r="E4" s="75">
        <v>41</v>
      </c>
      <c r="F4" s="75">
        <v>39</v>
      </c>
      <c r="G4" s="75">
        <v>52</v>
      </c>
      <c r="H4" s="75">
        <v>34</v>
      </c>
      <c r="I4" s="76">
        <v>51</v>
      </c>
      <c r="J4" s="52">
        <v>46</v>
      </c>
      <c r="K4" s="52">
        <v>39</v>
      </c>
      <c r="L4" s="52">
        <v>35</v>
      </c>
      <c r="M4" s="52">
        <v>34</v>
      </c>
      <c r="N4" s="52">
        <v>40</v>
      </c>
      <c r="O4" s="77">
        <v>29</v>
      </c>
      <c r="P4" s="77">
        <v>40</v>
      </c>
    </row>
    <row r="5" spans="2:16" ht="12.75" customHeight="1" x14ac:dyDescent="0.3">
      <c r="B5" s="45" t="s">
        <v>135</v>
      </c>
      <c r="C5" s="75">
        <v>1</v>
      </c>
      <c r="D5" s="75">
        <v>1</v>
      </c>
      <c r="E5" s="75" t="s">
        <v>136</v>
      </c>
      <c r="F5" s="75" t="s">
        <v>136</v>
      </c>
      <c r="G5" s="75">
        <v>1</v>
      </c>
      <c r="H5" s="75">
        <v>2</v>
      </c>
      <c r="I5" s="76">
        <v>1</v>
      </c>
      <c r="J5" s="52">
        <v>1</v>
      </c>
      <c r="K5" s="52">
        <v>1</v>
      </c>
      <c r="L5" s="52">
        <v>0</v>
      </c>
      <c r="M5" s="52">
        <v>0</v>
      </c>
      <c r="N5" s="52">
        <v>1</v>
      </c>
      <c r="O5" s="77">
        <v>1</v>
      </c>
      <c r="P5" s="77">
        <v>0</v>
      </c>
    </row>
    <row r="6" spans="2:16" ht="12.75" customHeight="1" x14ac:dyDescent="0.25">
      <c r="B6" s="45" t="s">
        <v>111</v>
      </c>
      <c r="C6" s="75">
        <v>125</v>
      </c>
      <c r="D6" s="75">
        <v>97</v>
      </c>
      <c r="E6" s="75">
        <v>79</v>
      </c>
      <c r="F6" s="75">
        <v>73</v>
      </c>
      <c r="G6" s="75">
        <v>89</v>
      </c>
      <c r="H6" s="75">
        <v>82</v>
      </c>
      <c r="I6" s="76">
        <v>11</v>
      </c>
      <c r="J6" s="52">
        <v>40</v>
      </c>
      <c r="K6" s="52">
        <v>14</v>
      </c>
      <c r="L6" s="52">
        <v>19</v>
      </c>
      <c r="M6" s="52">
        <v>19</v>
      </c>
      <c r="N6" s="52">
        <v>15</v>
      </c>
      <c r="O6" s="77">
        <v>21</v>
      </c>
      <c r="P6" s="77">
        <v>9</v>
      </c>
    </row>
    <row r="7" spans="2:16" ht="12.75" customHeight="1" x14ac:dyDescent="0.25">
      <c r="B7" s="45" t="s">
        <v>112</v>
      </c>
      <c r="C7" s="75">
        <v>14</v>
      </c>
      <c r="D7" s="75">
        <v>10</v>
      </c>
      <c r="E7" s="75">
        <v>11</v>
      </c>
      <c r="F7" s="75">
        <v>7</v>
      </c>
      <c r="G7" s="75">
        <v>7</v>
      </c>
      <c r="H7" s="75">
        <v>11</v>
      </c>
      <c r="I7" s="76">
        <v>90</v>
      </c>
      <c r="J7" s="52">
        <v>106</v>
      </c>
      <c r="K7" s="52">
        <v>78</v>
      </c>
      <c r="L7" s="52">
        <v>64</v>
      </c>
      <c r="M7" s="52">
        <v>56</v>
      </c>
      <c r="N7" s="52">
        <v>75</v>
      </c>
      <c r="O7" s="77">
        <v>64</v>
      </c>
      <c r="P7" s="77">
        <v>77</v>
      </c>
    </row>
    <row r="8" spans="2:16" ht="12.75" customHeight="1" x14ac:dyDescent="0.3">
      <c r="B8" s="45" t="s">
        <v>137</v>
      </c>
      <c r="C8" s="75">
        <v>11</v>
      </c>
      <c r="D8" s="120">
        <v>5</v>
      </c>
      <c r="E8" s="120">
        <v>4</v>
      </c>
      <c r="F8" s="120">
        <v>6</v>
      </c>
      <c r="G8" s="120">
        <v>4</v>
      </c>
      <c r="H8" s="75">
        <v>4</v>
      </c>
      <c r="I8" s="76">
        <v>11</v>
      </c>
      <c r="J8" s="52">
        <v>12</v>
      </c>
      <c r="K8" s="52">
        <v>7</v>
      </c>
      <c r="L8" s="52">
        <v>7</v>
      </c>
      <c r="M8" s="52">
        <v>5</v>
      </c>
      <c r="N8" s="52">
        <v>5</v>
      </c>
      <c r="O8" s="77">
        <v>6</v>
      </c>
      <c r="P8" s="77">
        <v>5</v>
      </c>
    </row>
    <row r="9" spans="2:16" ht="12.75" customHeight="1" x14ac:dyDescent="0.25">
      <c r="B9" s="126" t="s">
        <v>114</v>
      </c>
      <c r="C9" s="75">
        <v>3</v>
      </c>
      <c r="D9" s="120">
        <v>5</v>
      </c>
      <c r="E9" s="120">
        <v>7</v>
      </c>
      <c r="F9" s="120">
        <v>1</v>
      </c>
      <c r="G9" s="120">
        <v>3</v>
      </c>
      <c r="H9" s="75">
        <v>7</v>
      </c>
      <c r="I9" s="76">
        <v>8</v>
      </c>
      <c r="J9" s="52">
        <v>10</v>
      </c>
      <c r="K9" s="52">
        <v>4</v>
      </c>
      <c r="L9" s="52">
        <v>2</v>
      </c>
      <c r="M9" s="52">
        <v>4</v>
      </c>
      <c r="N9" s="52">
        <v>3</v>
      </c>
      <c r="O9" s="77">
        <v>2</v>
      </c>
      <c r="P9" s="77">
        <v>2</v>
      </c>
    </row>
    <row r="10" spans="2:16" ht="12.75" customHeight="1" x14ac:dyDescent="0.25">
      <c r="B10" s="126" t="s">
        <v>115</v>
      </c>
      <c r="C10" s="75">
        <v>54</v>
      </c>
      <c r="D10" s="75">
        <v>46</v>
      </c>
      <c r="E10" s="75">
        <v>42</v>
      </c>
      <c r="F10" s="75">
        <v>43</v>
      </c>
      <c r="G10" s="75">
        <v>43</v>
      </c>
      <c r="H10" s="75">
        <v>40</v>
      </c>
      <c r="I10" s="76">
        <v>3</v>
      </c>
      <c r="J10" s="52">
        <v>2</v>
      </c>
      <c r="K10" s="52">
        <v>3</v>
      </c>
      <c r="L10" s="52">
        <v>5</v>
      </c>
      <c r="M10" s="52">
        <v>1</v>
      </c>
      <c r="N10" s="52">
        <v>2</v>
      </c>
      <c r="O10" s="77">
        <v>4</v>
      </c>
      <c r="P10" s="77">
        <v>3</v>
      </c>
    </row>
    <row r="11" spans="2:16" ht="12.75" customHeight="1" x14ac:dyDescent="0.25">
      <c r="B11" s="45" t="s">
        <v>116</v>
      </c>
      <c r="C11" s="75">
        <v>24</v>
      </c>
      <c r="D11" s="75">
        <v>11</v>
      </c>
      <c r="E11" s="75">
        <v>9</v>
      </c>
      <c r="F11" s="75">
        <v>20</v>
      </c>
      <c r="G11" s="75">
        <v>14</v>
      </c>
      <c r="H11" s="75">
        <v>10</v>
      </c>
      <c r="I11" s="76">
        <v>43</v>
      </c>
      <c r="J11" s="52">
        <v>42</v>
      </c>
      <c r="K11" s="52">
        <v>35</v>
      </c>
      <c r="L11" s="52">
        <v>33</v>
      </c>
      <c r="M11" s="52">
        <v>31</v>
      </c>
      <c r="N11" s="52">
        <v>33</v>
      </c>
      <c r="O11" s="77">
        <v>28</v>
      </c>
      <c r="P11" s="77">
        <v>36</v>
      </c>
    </row>
    <row r="12" spans="2:16" ht="12.75" customHeight="1" x14ac:dyDescent="0.25">
      <c r="B12" s="45" t="s">
        <v>117</v>
      </c>
      <c r="C12" s="75">
        <v>46</v>
      </c>
      <c r="D12" s="75">
        <v>14</v>
      </c>
      <c r="E12" s="75">
        <v>22</v>
      </c>
      <c r="F12" s="75">
        <v>22</v>
      </c>
      <c r="G12" s="75">
        <v>15</v>
      </c>
      <c r="H12" s="75">
        <v>21</v>
      </c>
      <c r="I12" s="76">
        <v>12</v>
      </c>
      <c r="J12" s="52">
        <v>21</v>
      </c>
      <c r="K12" s="52">
        <v>8</v>
      </c>
      <c r="L12" s="52">
        <v>5</v>
      </c>
      <c r="M12" s="52">
        <v>15</v>
      </c>
      <c r="N12" s="52">
        <v>12</v>
      </c>
      <c r="O12" s="77">
        <v>9</v>
      </c>
      <c r="P12" s="77">
        <v>8</v>
      </c>
    </row>
    <row r="13" spans="2:16" ht="12.75" customHeight="1" x14ac:dyDescent="0.25">
      <c r="B13" s="45" t="s">
        <v>118</v>
      </c>
      <c r="C13" s="75">
        <v>98</v>
      </c>
      <c r="D13" s="75">
        <v>66</v>
      </c>
      <c r="E13" s="75">
        <v>55</v>
      </c>
      <c r="F13" s="75">
        <v>54</v>
      </c>
      <c r="G13" s="75">
        <v>60</v>
      </c>
      <c r="H13" s="75">
        <v>50</v>
      </c>
      <c r="I13" s="76">
        <v>54</v>
      </c>
      <c r="J13" s="52">
        <v>83</v>
      </c>
      <c r="K13" s="52">
        <v>53</v>
      </c>
      <c r="L13" s="52">
        <v>44</v>
      </c>
      <c r="M13" s="52">
        <v>32</v>
      </c>
      <c r="N13" s="52">
        <v>53</v>
      </c>
      <c r="O13" s="77">
        <v>40</v>
      </c>
      <c r="P13" s="77">
        <v>39</v>
      </c>
    </row>
    <row r="14" spans="2:16" ht="12.75" customHeight="1" x14ac:dyDescent="0.25">
      <c r="B14" s="45" t="s">
        <v>119</v>
      </c>
      <c r="C14" s="75">
        <v>113</v>
      </c>
      <c r="D14" s="75">
        <v>64</v>
      </c>
      <c r="E14" s="75">
        <v>62</v>
      </c>
      <c r="F14" s="75">
        <v>53</v>
      </c>
      <c r="G14" s="75">
        <v>55</v>
      </c>
      <c r="H14" s="75">
        <v>55</v>
      </c>
      <c r="I14" s="76">
        <v>66</v>
      </c>
      <c r="J14" s="52">
        <v>95</v>
      </c>
      <c r="K14" s="52">
        <v>55</v>
      </c>
      <c r="L14" s="52">
        <v>52</v>
      </c>
      <c r="M14" s="52">
        <v>42</v>
      </c>
      <c r="N14" s="52">
        <v>44</v>
      </c>
      <c r="O14" s="77">
        <v>44</v>
      </c>
      <c r="P14" s="77">
        <v>58</v>
      </c>
    </row>
    <row r="15" spans="2:16" ht="12.75" customHeight="1" x14ac:dyDescent="0.25">
      <c r="B15" s="45" t="s">
        <v>120</v>
      </c>
      <c r="C15" s="75">
        <v>21</v>
      </c>
      <c r="D15" s="75">
        <v>12</v>
      </c>
      <c r="E15" s="75">
        <v>6</v>
      </c>
      <c r="F15" s="75">
        <v>9</v>
      </c>
      <c r="G15" s="75">
        <v>13</v>
      </c>
      <c r="H15" s="75">
        <v>14</v>
      </c>
      <c r="I15" s="76">
        <v>7</v>
      </c>
      <c r="J15" s="52">
        <v>16</v>
      </c>
      <c r="K15" s="52">
        <v>9</v>
      </c>
      <c r="L15" s="52">
        <v>6</v>
      </c>
      <c r="M15" s="52">
        <v>8</v>
      </c>
      <c r="N15" s="52">
        <v>9</v>
      </c>
      <c r="O15" s="77">
        <v>9</v>
      </c>
      <c r="P15" s="77">
        <v>6</v>
      </c>
    </row>
    <row r="16" spans="2:16" ht="12.75" customHeight="1" x14ac:dyDescent="0.25">
      <c r="B16" s="45" t="s">
        <v>121</v>
      </c>
      <c r="C16" s="75">
        <v>27</v>
      </c>
      <c r="D16" s="75">
        <v>22</v>
      </c>
      <c r="E16" s="75">
        <v>16</v>
      </c>
      <c r="F16" s="75">
        <v>13</v>
      </c>
      <c r="G16" s="75">
        <v>21</v>
      </c>
      <c r="H16" s="75">
        <v>24</v>
      </c>
      <c r="I16" s="76">
        <v>18</v>
      </c>
      <c r="J16" s="52">
        <v>23</v>
      </c>
      <c r="K16" s="52">
        <v>17</v>
      </c>
      <c r="L16" s="52">
        <v>10</v>
      </c>
      <c r="M16" s="52">
        <v>12</v>
      </c>
      <c r="N16" s="52">
        <v>16</v>
      </c>
      <c r="O16" s="77">
        <v>19</v>
      </c>
      <c r="P16" s="77">
        <v>17</v>
      </c>
    </row>
    <row r="17" spans="2:16" ht="12.75" customHeight="1" x14ac:dyDescent="0.25">
      <c r="B17" s="45" t="s">
        <v>122</v>
      </c>
      <c r="C17" s="75">
        <v>197</v>
      </c>
      <c r="D17" s="75">
        <v>76</v>
      </c>
      <c r="E17" s="75">
        <v>91</v>
      </c>
      <c r="F17" s="75">
        <v>70</v>
      </c>
      <c r="G17" s="75">
        <v>85</v>
      </c>
      <c r="H17" s="75">
        <v>87</v>
      </c>
      <c r="I17" s="76">
        <v>67</v>
      </c>
      <c r="J17" s="52">
        <v>171</v>
      </c>
      <c r="K17" s="52">
        <v>64</v>
      </c>
      <c r="L17" s="52">
        <v>73</v>
      </c>
      <c r="M17" s="52">
        <v>57</v>
      </c>
      <c r="N17" s="52">
        <v>73</v>
      </c>
      <c r="O17" s="77">
        <v>67</v>
      </c>
      <c r="P17" s="77">
        <v>53</v>
      </c>
    </row>
    <row r="18" spans="2:16" ht="12.75" customHeight="1" x14ac:dyDescent="0.25">
      <c r="B18" s="45" t="s">
        <v>123</v>
      </c>
      <c r="C18" s="75">
        <v>16</v>
      </c>
      <c r="D18" s="75">
        <v>10</v>
      </c>
      <c r="E18" s="75">
        <v>13</v>
      </c>
      <c r="F18" s="75">
        <v>17</v>
      </c>
      <c r="G18" s="75">
        <v>5</v>
      </c>
      <c r="H18" s="75">
        <v>13</v>
      </c>
      <c r="I18" s="76">
        <v>12</v>
      </c>
      <c r="J18" s="52">
        <v>14</v>
      </c>
      <c r="K18" s="52">
        <v>9</v>
      </c>
      <c r="L18" s="52">
        <v>11</v>
      </c>
      <c r="M18" s="52">
        <v>12</v>
      </c>
      <c r="N18" s="52">
        <v>3</v>
      </c>
      <c r="O18" s="77">
        <v>9</v>
      </c>
      <c r="P18" s="77">
        <v>8</v>
      </c>
    </row>
    <row r="19" spans="2:16" ht="12.75" customHeight="1" x14ac:dyDescent="0.25">
      <c r="B19" s="45" t="s">
        <v>124</v>
      </c>
      <c r="C19" s="75">
        <v>4</v>
      </c>
      <c r="D19" s="75">
        <v>4</v>
      </c>
      <c r="E19" s="75">
        <v>3</v>
      </c>
      <c r="F19" s="75">
        <v>2</v>
      </c>
      <c r="G19" s="75">
        <v>1</v>
      </c>
      <c r="H19" s="75">
        <v>5</v>
      </c>
      <c r="I19" s="76">
        <v>1</v>
      </c>
      <c r="J19" s="52">
        <v>1</v>
      </c>
      <c r="K19" s="52">
        <v>2</v>
      </c>
      <c r="L19" s="52">
        <v>1</v>
      </c>
      <c r="M19" s="52">
        <v>1</v>
      </c>
      <c r="N19" s="52">
        <v>0</v>
      </c>
      <c r="O19" s="77">
        <v>4</v>
      </c>
      <c r="P19" s="77">
        <v>1</v>
      </c>
    </row>
    <row r="20" spans="2:16" ht="12.75" customHeight="1" x14ac:dyDescent="0.25">
      <c r="B20" s="45" t="s">
        <v>125</v>
      </c>
      <c r="C20" s="75">
        <v>54</v>
      </c>
      <c r="D20" s="75">
        <v>31</v>
      </c>
      <c r="E20" s="75">
        <v>29</v>
      </c>
      <c r="F20" s="75">
        <v>43</v>
      </c>
      <c r="G20" s="75">
        <v>45</v>
      </c>
      <c r="H20" s="75">
        <v>46</v>
      </c>
      <c r="I20" s="76">
        <v>37</v>
      </c>
      <c r="J20" s="52">
        <v>37</v>
      </c>
      <c r="K20" s="52">
        <v>26</v>
      </c>
      <c r="L20" s="52">
        <v>24</v>
      </c>
      <c r="M20" s="52">
        <v>28</v>
      </c>
      <c r="N20" s="52">
        <v>34</v>
      </c>
      <c r="O20" s="77">
        <v>33</v>
      </c>
      <c r="P20" s="77">
        <v>29</v>
      </c>
    </row>
    <row r="21" spans="2:16" ht="12.75" customHeight="1" x14ac:dyDescent="0.25">
      <c r="B21" s="45" t="s">
        <v>126</v>
      </c>
      <c r="C21" s="75">
        <v>44</v>
      </c>
      <c r="D21" s="75">
        <v>26</v>
      </c>
      <c r="E21" s="75">
        <v>24</v>
      </c>
      <c r="F21" s="75">
        <v>25</v>
      </c>
      <c r="G21" s="75">
        <v>17</v>
      </c>
      <c r="H21" s="75">
        <v>27</v>
      </c>
      <c r="I21" s="76">
        <v>25</v>
      </c>
      <c r="J21" s="52">
        <v>24</v>
      </c>
      <c r="K21" s="52">
        <v>10</v>
      </c>
      <c r="L21" s="52">
        <v>17</v>
      </c>
      <c r="M21" s="52">
        <v>12</v>
      </c>
      <c r="N21" s="52">
        <v>9</v>
      </c>
      <c r="O21" s="77">
        <v>19</v>
      </c>
      <c r="P21" s="77">
        <v>20</v>
      </c>
    </row>
    <row r="22" spans="2:16" ht="12.75" customHeight="1" x14ac:dyDescent="0.25">
      <c r="B22" s="45" t="s">
        <v>127</v>
      </c>
      <c r="C22" s="75">
        <v>10</v>
      </c>
      <c r="D22" s="75">
        <v>5</v>
      </c>
      <c r="E22" s="75">
        <v>5</v>
      </c>
      <c r="F22" s="75">
        <v>1</v>
      </c>
      <c r="G22" s="75">
        <v>1</v>
      </c>
      <c r="H22" s="75">
        <v>7</v>
      </c>
      <c r="I22" s="76">
        <v>5</v>
      </c>
      <c r="J22" s="52">
        <v>6</v>
      </c>
      <c r="K22" s="52">
        <v>2</v>
      </c>
      <c r="L22" s="52">
        <v>4</v>
      </c>
      <c r="M22" s="52">
        <v>1</v>
      </c>
      <c r="N22" s="52">
        <v>1</v>
      </c>
      <c r="O22" s="77">
        <v>2</v>
      </c>
      <c r="P22" s="77">
        <v>4</v>
      </c>
    </row>
    <row r="23" spans="2:16" ht="12.75" customHeight="1" x14ac:dyDescent="0.25">
      <c r="B23" s="45" t="s">
        <v>128</v>
      </c>
      <c r="C23" s="75">
        <v>26</v>
      </c>
      <c r="D23" s="75">
        <v>14</v>
      </c>
      <c r="E23" s="75">
        <v>16</v>
      </c>
      <c r="F23" s="75">
        <v>13</v>
      </c>
      <c r="G23" s="75">
        <v>11</v>
      </c>
      <c r="H23" s="75">
        <v>14</v>
      </c>
      <c r="I23" s="76">
        <v>15</v>
      </c>
      <c r="J23" s="52">
        <v>21</v>
      </c>
      <c r="K23" s="52">
        <v>10</v>
      </c>
      <c r="L23" s="52">
        <v>11</v>
      </c>
      <c r="M23" s="52">
        <v>10</v>
      </c>
      <c r="N23" s="52">
        <v>7</v>
      </c>
      <c r="O23" s="77">
        <v>8</v>
      </c>
      <c r="P23" s="77">
        <v>8</v>
      </c>
    </row>
    <row r="24" spans="2:16" ht="12.75" customHeight="1" x14ac:dyDescent="0.25">
      <c r="B24" s="45" t="s">
        <v>129</v>
      </c>
      <c r="C24" s="75">
        <v>69</v>
      </c>
      <c r="D24" s="75">
        <v>47</v>
      </c>
      <c r="E24" s="75">
        <v>42</v>
      </c>
      <c r="F24" s="75">
        <v>35</v>
      </c>
      <c r="G24" s="75">
        <v>31</v>
      </c>
      <c r="H24" s="75">
        <v>45</v>
      </c>
      <c r="I24" s="76">
        <v>30</v>
      </c>
      <c r="J24" s="52">
        <v>57</v>
      </c>
      <c r="K24" s="52">
        <v>44</v>
      </c>
      <c r="L24" s="52">
        <v>34</v>
      </c>
      <c r="M24" s="52">
        <v>26</v>
      </c>
      <c r="N24" s="52">
        <v>26</v>
      </c>
      <c r="O24" s="77">
        <v>36</v>
      </c>
      <c r="P24" s="77">
        <v>25</v>
      </c>
    </row>
    <row r="25" spans="2:16" ht="12.75" customHeight="1" thickBot="1" x14ac:dyDescent="0.3">
      <c r="B25" s="48" t="s">
        <v>130</v>
      </c>
      <c r="C25" s="78">
        <v>27</v>
      </c>
      <c r="D25" s="78">
        <v>11</v>
      </c>
      <c r="E25" s="78">
        <v>10</v>
      </c>
      <c r="F25" s="78">
        <v>12</v>
      </c>
      <c r="G25" s="78">
        <v>12</v>
      </c>
      <c r="H25" s="78">
        <v>15</v>
      </c>
      <c r="I25" s="79">
        <v>14</v>
      </c>
      <c r="J25" s="54">
        <v>20</v>
      </c>
      <c r="K25" s="54">
        <v>8</v>
      </c>
      <c r="L25" s="54">
        <v>3</v>
      </c>
      <c r="M25" s="54">
        <v>10</v>
      </c>
      <c r="N25" s="54">
        <v>12</v>
      </c>
      <c r="O25" s="80">
        <v>10</v>
      </c>
      <c r="P25" s="80">
        <v>9</v>
      </c>
    </row>
    <row r="26" spans="2:16" ht="12.75" customHeight="1" thickBot="1" x14ac:dyDescent="0.3">
      <c r="B26" s="66" t="s">
        <v>4</v>
      </c>
      <c r="C26" s="121">
        <v>1032</v>
      </c>
      <c r="D26" s="82">
        <v>621</v>
      </c>
      <c r="E26" s="82">
        <v>576</v>
      </c>
      <c r="F26" s="82">
        <v>551</v>
      </c>
      <c r="G26" s="82">
        <v>578</v>
      </c>
      <c r="H26" s="82">
        <v>602</v>
      </c>
      <c r="I26" s="83">
        <v>570</v>
      </c>
      <c r="J26" s="122">
        <v>836</v>
      </c>
      <c r="K26" s="122">
        <v>491</v>
      </c>
      <c r="L26" s="122">
        <v>453</v>
      </c>
      <c r="M26" s="122">
        <v>411</v>
      </c>
      <c r="N26" s="122">
        <v>468</v>
      </c>
      <c r="O26" s="84">
        <v>464</v>
      </c>
      <c r="P26" s="84">
        <v>452</v>
      </c>
    </row>
  </sheetData>
  <mergeCells count="3">
    <mergeCell ref="C2:I2"/>
    <mergeCell ref="J2:P2"/>
    <mergeCell ref="B2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2</vt:i4>
      </vt:variant>
    </vt:vector>
  </HeadingPairs>
  <TitlesOfParts>
    <vt:vector size="19" baseType="lpstr">
      <vt:lpstr>Fig1</vt:lpstr>
      <vt:lpstr>Tab1</vt:lpstr>
      <vt:lpstr>Tab2</vt:lpstr>
      <vt:lpstr>Fig2e3</vt:lpstr>
      <vt:lpstr>Tab3</vt:lpstr>
      <vt:lpstr>Tab4</vt:lpstr>
      <vt:lpstr>Tab5</vt:lpstr>
      <vt:lpstr>Fig4</vt:lpstr>
      <vt:lpstr>Tab6</vt:lpstr>
      <vt:lpstr>Fig5</vt:lpstr>
      <vt:lpstr>Tab7</vt:lpstr>
      <vt:lpstr>Fig6</vt:lpstr>
      <vt:lpstr>Fig7</vt:lpstr>
      <vt:lpstr>Tab8</vt:lpstr>
      <vt:lpstr>Tab9</vt:lpstr>
      <vt:lpstr>Tassi_mort_prov</vt:lpstr>
      <vt:lpstr>Tassi_lesiv_prov</vt:lpstr>
      <vt:lpstr>Tassi_lesiv_prov!Titoli_stampa</vt:lpstr>
      <vt:lpstr>Tassi_mort_prov!Titoli_stampa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Zacchi Giovanni</cp:lastModifiedBy>
  <cp:lastPrinted>2017-06-14T15:14:40Z</cp:lastPrinted>
  <dcterms:created xsi:type="dcterms:W3CDTF">2014-10-26T16:52:40Z</dcterms:created>
  <dcterms:modified xsi:type="dcterms:W3CDTF">2017-12-07T06:45:46Z</dcterms:modified>
</cp:coreProperties>
</file>